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amer\Documents\Liam Personal\NKTC Results\2019\"/>
    </mc:Choice>
  </mc:AlternateContent>
  <xr:revisionPtr revIDLastSave="0" documentId="13_ncr:1_{F4543C68-FC51-4F01-928A-3FDB86EF586A}" xr6:coauthVersionLast="41" xr6:coauthVersionMax="41" xr10:uidLastSave="{00000000-0000-0000-0000-000000000000}"/>
  <workbookProtection workbookAlgorithmName="SHA-512" workbookHashValue="D3qc6yyWxy06531lfcMLbfVR2HEyEBZ+P3BSKfrnLptrh+kbGeS5xnKvakeuUGJl18xEUk2u6uf9z1SMar/tPg==" workbookSaltValue="prGzlgfav3NMyFF3Jt0iww==" workbookSpinCount="100000" lockStructure="1"/>
  <bookViews>
    <workbookView xWindow="2715" yWindow="0" windowWidth="13980" windowHeight="11385" xr2:uid="{7E478777-A118-4518-A91B-6BD6A7D0138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4" i="1" l="1"/>
  <c r="Q37" i="1"/>
  <c r="S219" i="1" l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03" i="1"/>
  <c r="S204" i="1"/>
  <c r="S205" i="1"/>
  <c r="S206" i="1"/>
  <c r="S207" i="1"/>
  <c r="S208" i="1"/>
  <c r="S209" i="1"/>
  <c r="S210" i="1"/>
  <c r="S211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58" i="1"/>
  <c r="S59" i="1"/>
  <c r="S60" i="1"/>
  <c r="S61" i="1"/>
  <c r="S62" i="1"/>
  <c r="S63" i="1"/>
  <c r="S64" i="1"/>
  <c r="S65" i="1"/>
  <c r="S66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22" i="1"/>
  <c r="S23" i="1"/>
  <c r="S24" i="1"/>
  <c r="S25" i="1"/>
  <c r="S26" i="1"/>
  <c r="S27" i="1"/>
  <c r="S28" i="1"/>
  <c r="S29" i="1"/>
  <c r="S30" i="1"/>
  <c r="Q174" i="1"/>
  <c r="Q175" i="1"/>
  <c r="R73" i="1"/>
  <c r="R18" i="1"/>
  <c r="R17" i="1"/>
  <c r="R16" i="1"/>
  <c r="R15" i="1"/>
  <c r="R14" i="1"/>
  <c r="R13" i="1"/>
  <c r="R12" i="1"/>
  <c r="Q12" i="1"/>
  <c r="Q13" i="1"/>
  <c r="Q14" i="1"/>
  <c r="Q15" i="1"/>
  <c r="Q16" i="1"/>
  <c r="Q17" i="1"/>
  <c r="Q18" i="1"/>
  <c r="Q215" i="1"/>
  <c r="R215" i="1"/>
  <c r="R169" i="1"/>
  <c r="R206" i="1"/>
  <c r="R167" i="1" l="1"/>
  <c r="R232" i="1"/>
  <c r="R226" i="1"/>
  <c r="Q243" i="1"/>
  <c r="R243" i="1"/>
  <c r="Q244" i="1"/>
  <c r="R244" i="1"/>
  <c r="R142" i="1"/>
  <c r="R143" i="1"/>
  <c r="R145" i="1"/>
  <c r="R61" i="1"/>
  <c r="R60" i="1"/>
  <c r="R113" i="1"/>
  <c r="R111" i="1"/>
  <c r="R88" i="1"/>
  <c r="R86" i="1"/>
  <c r="R77" i="1"/>
  <c r="R79" i="1"/>
  <c r="R44" i="1"/>
  <c r="R42" i="1"/>
  <c r="R48" i="1"/>
  <c r="R47" i="1"/>
  <c r="R49" i="1"/>
  <c r="Q219" i="1"/>
  <c r="Q203" i="1"/>
  <c r="Q157" i="1"/>
  <c r="Q58" i="1"/>
  <c r="R28" i="1"/>
  <c r="R106" i="1" l="1"/>
  <c r="R227" i="1"/>
  <c r="R209" i="1"/>
  <c r="R208" i="1"/>
  <c r="R64" i="1"/>
  <c r="R93" i="1"/>
  <c r="R36" i="1" l="1"/>
  <c r="R37" i="1"/>
  <c r="R38" i="1"/>
  <c r="R39" i="1"/>
  <c r="R40" i="1"/>
  <c r="R41" i="1"/>
  <c r="R43" i="1"/>
  <c r="R45" i="1"/>
  <c r="R46" i="1"/>
  <c r="R50" i="1"/>
  <c r="R51" i="1"/>
  <c r="R52" i="1"/>
  <c r="R53" i="1"/>
  <c r="R54" i="1"/>
  <c r="R55" i="1"/>
  <c r="R35" i="1"/>
  <c r="R34" i="1"/>
  <c r="O19" i="2"/>
  <c r="R207" i="1"/>
  <c r="R235" i="1"/>
  <c r="R236" i="1"/>
  <c r="R223" i="1"/>
  <c r="R161" i="1"/>
  <c r="R131" i="1"/>
  <c r="R144" i="1"/>
  <c r="R91" i="1"/>
  <c r="R133" i="1" l="1"/>
  <c r="R147" i="1"/>
  <c r="R228" i="1"/>
  <c r="R81" i="1"/>
  <c r="R27" i="1"/>
  <c r="R234" i="1"/>
  <c r="R76" i="1"/>
  <c r="R152" i="1"/>
  <c r="R153" i="1"/>
  <c r="R210" i="1"/>
  <c r="R189" i="1"/>
  <c r="Q189" i="1"/>
  <c r="R188" i="1"/>
  <c r="Q188" i="1"/>
  <c r="R187" i="1"/>
  <c r="Q187" i="1"/>
  <c r="R186" i="1"/>
  <c r="Q186" i="1"/>
  <c r="R82" i="1"/>
  <c r="R74" i="1"/>
  <c r="R94" i="1"/>
  <c r="R95" i="1"/>
  <c r="R96" i="1"/>
  <c r="R211" i="1"/>
  <c r="R205" i="1" l="1"/>
  <c r="R183" i="1"/>
  <c r="Q182" i="1"/>
  <c r="R92" i="1"/>
  <c r="R230" i="1" l="1"/>
  <c r="R216" i="1"/>
  <c r="R214" i="1"/>
  <c r="Q216" i="1"/>
  <c r="Q214" i="1"/>
  <c r="R196" i="1"/>
  <c r="Q195" i="1"/>
  <c r="R200" i="1"/>
  <c r="Q200" i="1"/>
  <c r="R204" i="1"/>
  <c r="Q193" i="1"/>
  <c r="R193" i="1"/>
  <c r="Q194" i="1"/>
  <c r="R194" i="1"/>
  <c r="Q196" i="1"/>
  <c r="R195" i="1"/>
  <c r="R25" i="1" l="1"/>
  <c r="R26" i="1"/>
  <c r="R29" i="1"/>
  <c r="R24" i="1"/>
  <c r="R63" i="1"/>
  <c r="R65" i="1"/>
  <c r="R66" i="1"/>
  <c r="R67" i="1"/>
  <c r="R62" i="1"/>
  <c r="R75" i="1"/>
  <c r="R78" i="1"/>
  <c r="R80" i="1"/>
  <c r="R83" i="1"/>
  <c r="R84" i="1"/>
  <c r="R85" i="1"/>
  <c r="R87" i="1"/>
  <c r="R89" i="1"/>
  <c r="R90" i="1"/>
  <c r="R72" i="1"/>
  <c r="R102" i="1"/>
  <c r="R103" i="1"/>
  <c r="R104" i="1"/>
  <c r="R105" i="1"/>
  <c r="R107" i="1"/>
  <c r="R108" i="1"/>
  <c r="R109" i="1"/>
  <c r="R110" i="1"/>
  <c r="R112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01" i="1"/>
  <c r="R132" i="1"/>
  <c r="R134" i="1"/>
  <c r="R135" i="1"/>
  <c r="R136" i="1"/>
  <c r="R137" i="1"/>
  <c r="R138" i="1"/>
  <c r="R139" i="1"/>
  <c r="R140" i="1"/>
  <c r="R141" i="1"/>
  <c r="R146" i="1"/>
  <c r="R148" i="1"/>
  <c r="R149" i="1"/>
  <c r="R150" i="1"/>
  <c r="R151" i="1"/>
  <c r="R154" i="1"/>
  <c r="R130" i="1"/>
  <c r="R160" i="1"/>
  <c r="R162" i="1"/>
  <c r="R163" i="1"/>
  <c r="R164" i="1"/>
  <c r="R165" i="1"/>
  <c r="R166" i="1"/>
  <c r="R168" i="1"/>
  <c r="R170" i="1"/>
  <c r="R171" i="1"/>
  <c r="R172" i="1"/>
  <c r="R173" i="1"/>
  <c r="R174" i="1"/>
  <c r="R175" i="1"/>
  <c r="R159" i="1"/>
  <c r="R182" i="1"/>
  <c r="Q183" i="1"/>
  <c r="R181" i="1"/>
  <c r="Q181" i="1"/>
  <c r="R224" i="1"/>
  <c r="R222" i="1"/>
  <c r="R225" i="1"/>
  <c r="R229" i="1"/>
  <c r="R231" i="1"/>
  <c r="R233" i="1"/>
  <c r="R237" i="1"/>
  <c r="R238" i="1"/>
  <c r="R221" i="1"/>
  <c r="R242" i="1"/>
  <c r="Q242" i="1"/>
  <c r="R220" i="1"/>
  <c r="R180" i="1"/>
  <c r="Q180" i="1"/>
  <c r="R158" i="1"/>
  <c r="R129" i="1"/>
  <c r="R100" i="1"/>
  <c r="R71" i="1"/>
  <c r="R59" i="1"/>
  <c r="R23" i="1"/>
  <c r="R19" i="1"/>
  <c r="Q19" i="1"/>
  <c r="R20" i="1"/>
  <c r="Q20" i="1"/>
</calcChain>
</file>

<file path=xl/sharedStrings.xml><?xml version="1.0" encoding="utf-8"?>
<sst xmlns="http://schemas.openxmlformats.org/spreadsheetml/2006/main" count="304" uniqueCount="219">
  <si>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</si>
  <si>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</si>
  <si>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</si>
  <si>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</si>
  <si>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</si>
  <si>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</si>
  <si>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</si>
  <si>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</si>
  <si>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</si>
  <si>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</si>
  <si>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</si>
  <si>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</si>
  <si>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</si>
  <si>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</si>
  <si>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</si>
  <si>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Position</t>
  </si>
  <si>
    <t>Points</t>
  </si>
  <si>
    <t>Rider/Class</t>
  </si>
  <si>
    <t>Expert</t>
  </si>
  <si>
    <t>January</t>
  </si>
  <si>
    <t>February</t>
  </si>
  <si>
    <t>May</t>
  </si>
  <si>
    <t>June</t>
  </si>
  <si>
    <t>July</t>
  </si>
  <si>
    <t>September</t>
  </si>
  <si>
    <t>October</t>
  </si>
  <si>
    <t>November</t>
  </si>
  <si>
    <t>December</t>
  </si>
  <si>
    <t>Bexleyheath</t>
  </si>
  <si>
    <t>Owls</t>
  </si>
  <si>
    <t>Erith</t>
  </si>
  <si>
    <t>Kent+Sussex</t>
  </si>
  <si>
    <t>Sidcup</t>
  </si>
  <si>
    <t>Gravesend</t>
  </si>
  <si>
    <t>Total</t>
  </si>
  <si>
    <t>L Brocklehurst</t>
  </si>
  <si>
    <t>Expert B</t>
  </si>
  <si>
    <t>G Roberts</t>
  </si>
  <si>
    <t>Intermediate</t>
  </si>
  <si>
    <t>A Ely</t>
  </si>
  <si>
    <t>C Mote</t>
  </si>
  <si>
    <t>Inter B</t>
  </si>
  <si>
    <t>D Baker</t>
  </si>
  <si>
    <t>L Seamer</t>
  </si>
  <si>
    <t>Over 40 Inter</t>
  </si>
  <si>
    <t>C Dawson</t>
  </si>
  <si>
    <t>Novice</t>
  </si>
  <si>
    <t>A Seamer</t>
  </si>
  <si>
    <t>Over 50 Novice</t>
  </si>
  <si>
    <t>D Fleet</t>
  </si>
  <si>
    <t>J Westbrook</t>
  </si>
  <si>
    <t>Youth Inter</t>
  </si>
  <si>
    <t>A Davies</t>
  </si>
  <si>
    <t>F Ely</t>
  </si>
  <si>
    <t>M Meadows</t>
  </si>
  <si>
    <t>Youth Novice</t>
  </si>
  <si>
    <t>R Dean</t>
  </si>
  <si>
    <t>Youth Sportsman</t>
  </si>
  <si>
    <t>E Dowland</t>
  </si>
  <si>
    <t>P Stephen</t>
  </si>
  <si>
    <t>C Dark</t>
  </si>
  <si>
    <t>M Stevens</t>
  </si>
  <si>
    <t>C Hogben</t>
  </si>
  <si>
    <t>T Dobbs</t>
  </si>
  <si>
    <t>J Bryant</t>
  </si>
  <si>
    <t>I Coulter</t>
  </si>
  <si>
    <t>A Downs</t>
  </si>
  <si>
    <t>A Coulter</t>
  </si>
  <si>
    <t>M Smith</t>
  </si>
  <si>
    <t>K Gleadow</t>
  </si>
  <si>
    <t>R Thompson</t>
  </si>
  <si>
    <t>M Bryant</t>
  </si>
  <si>
    <t>P Stewart</t>
  </si>
  <si>
    <t>J Dudley</t>
  </si>
  <si>
    <t>N Wakeman</t>
  </si>
  <si>
    <t>J Coker</t>
  </si>
  <si>
    <t>D Plumb</t>
  </si>
  <si>
    <t>N Clarke</t>
  </si>
  <si>
    <t>S Bailey</t>
  </si>
  <si>
    <t>G Hurley</t>
  </si>
  <si>
    <t>J Brooker</t>
  </si>
  <si>
    <t>P Britton</t>
  </si>
  <si>
    <t>R Smith</t>
  </si>
  <si>
    <t>R Gilhooly</t>
  </si>
  <si>
    <t>M Robinson</t>
  </si>
  <si>
    <t>J Clarke</t>
  </si>
  <si>
    <t>K Pringle</t>
  </si>
  <si>
    <t>A Marshall</t>
  </si>
  <si>
    <t>Double 5</t>
  </si>
  <si>
    <t>S Pringle</t>
  </si>
  <si>
    <t>M Teal</t>
  </si>
  <si>
    <t>Best 8 Rounds</t>
  </si>
  <si>
    <t>Number of point scoring rounds</t>
  </si>
  <si>
    <t>Published by Liam Seamer</t>
  </si>
  <si>
    <t>Scoring System</t>
  </si>
  <si>
    <t>T Bartrum</t>
  </si>
  <si>
    <t>J Butcher</t>
  </si>
  <si>
    <t>Youth Expert</t>
  </si>
  <si>
    <t>D Brooker</t>
  </si>
  <si>
    <t>Sportsperson Route</t>
  </si>
  <si>
    <t>G Mathews</t>
  </si>
  <si>
    <t>M Godden</t>
  </si>
  <si>
    <t>D Burton</t>
  </si>
  <si>
    <t>G Dark</t>
  </si>
  <si>
    <t>D Little</t>
  </si>
  <si>
    <t>P67/Twinshock Red</t>
  </si>
  <si>
    <t>P67/Twinshock Blue</t>
  </si>
  <si>
    <t>A Randall</t>
  </si>
  <si>
    <t>G Parbutt</t>
  </si>
  <si>
    <t>N Spencer</t>
  </si>
  <si>
    <t>R Gaines</t>
  </si>
  <si>
    <t>L Chapman</t>
  </si>
  <si>
    <t>A Clarke</t>
  </si>
  <si>
    <t>J Attwood</t>
  </si>
  <si>
    <t>M Plumridge</t>
  </si>
  <si>
    <t>Youth Expert B</t>
  </si>
  <si>
    <t>H Stephens</t>
  </si>
  <si>
    <t>K Taplin</t>
  </si>
  <si>
    <t>M Taylor</t>
  </si>
  <si>
    <t>D Norris</t>
  </si>
  <si>
    <t>A Head</t>
  </si>
  <si>
    <t>J Chapman</t>
  </si>
  <si>
    <t>P May</t>
  </si>
  <si>
    <t>D Shave</t>
  </si>
  <si>
    <t>D Bulch</t>
  </si>
  <si>
    <t>P Chapman</t>
  </si>
  <si>
    <t>T Town</t>
  </si>
  <si>
    <t>D Wakeman</t>
  </si>
  <si>
    <t>2019 NKTC Aggregate</t>
  </si>
  <si>
    <t>NA</t>
  </si>
  <si>
    <t>N Dowland</t>
  </si>
  <si>
    <t>Wickam</t>
  </si>
  <si>
    <t>March</t>
  </si>
  <si>
    <t>April</t>
  </si>
  <si>
    <t>N Houckhan</t>
  </si>
  <si>
    <t>A Wilson</t>
  </si>
  <si>
    <t>P Robey</t>
  </si>
  <si>
    <t>B Allcott</t>
  </si>
  <si>
    <t>R Lewis</t>
  </si>
  <si>
    <t>N Ogden</t>
  </si>
  <si>
    <t>A Lown</t>
  </si>
  <si>
    <t>G Mckenzie</t>
  </si>
  <si>
    <t>C Exall</t>
  </si>
  <si>
    <t>D Mowat</t>
  </si>
  <si>
    <t>L Brown</t>
  </si>
  <si>
    <t>G Baylis</t>
  </si>
  <si>
    <t>R Beatty</t>
  </si>
  <si>
    <t>E Mowat</t>
  </si>
  <si>
    <t>K Cross</t>
  </si>
  <si>
    <t>A Houckham</t>
  </si>
  <si>
    <t>N Allcott</t>
  </si>
  <si>
    <t>P King</t>
  </si>
  <si>
    <t>S Kent</t>
  </si>
  <si>
    <t>M Reason</t>
  </si>
  <si>
    <t>M D'Amico</t>
  </si>
  <si>
    <t>M Stafford</t>
  </si>
  <si>
    <t>S Thompson</t>
  </si>
  <si>
    <t>A Gilby</t>
  </si>
  <si>
    <t>Youth Inter B</t>
  </si>
  <si>
    <t>B Stafford</t>
  </si>
  <si>
    <t>C Burman</t>
  </si>
  <si>
    <t>AJ King</t>
  </si>
  <si>
    <t>R Hobbs</t>
  </si>
  <si>
    <t>M Mulley</t>
  </si>
  <si>
    <t>N Sinden</t>
  </si>
  <si>
    <t>M Stubberfiled</t>
  </si>
  <si>
    <t>R Beck</t>
  </si>
  <si>
    <t>G Brooker</t>
  </si>
  <si>
    <t>G Brooks</t>
  </si>
  <si>
    <t>J Beck</t>
  </si>
  <si>
    <t>D Mummery</t>
  </si>
  <si>
    <t>A Martin</t>
  </si>
  <si>
    <t>J Sturdey</t>
  </si>
  <si>
    <t>Warren Eaves</t>
  </si>
  <si>
    <t>J Stephen</t>
  </si>
  <si>
    <t>P Taylor</t>
  </si>
  <si>
    <t>M Savage</t>
  </si>
  <si>
    <t>A Nelson</t>
  </si>
  <si>
    <t>Roy Beatty</t>
  </si>
  <si>
    <t>S Featherstone</t>
  </si>
  <si>
    <t>S Spencer</t>
  </si>
  <si>
    <t>D Hobbs</t>
  </si>
  <si>
    <t>R Padgham</t>
  </si>
  <si>
    <t>M McCollum</t>
  </si>
  <si>
    <t>I Macdonald</t>
  </si>
  <si>
    <t>S Gibb</t>
  </si>
  <si>
    <t>D Latter</t>
  </si>
  <si>
    <t>P Meader</t>
  </si>
  <si>
    <t>R Purvis</t>
  </si>
  <si>
    <t>P Wrighton</t>
  </si>
  <si>
    <t>C Brown</t>
  </si>
  <si>
    <t>J Bird</t>
  </si>
  <si>
    <t>T Martin</t>
  </si>
  <si>
    <t>G Mallion</t>
  </si>
  <si>
    <t>S Mote</t>
  </si>
  <si>
    <t>V Aindow</t>
  </si>
  <si>
    <t>C Aindow</t>
  </si>
  <si>
    <t>M Hyden</t>
  </si>
  <si>
    <t>D Kent</t>
  </si>
  <si>
    <t>J Bailey</t>
  </si>
  <si>
    <t>J Stepehn</t>
  </si>
  <si>
    <t>W Eves</t>
  </si>
  <si>
    <t>J Taylor</t>
  </si>
  <si>
    <t>L Wilkinson</t>
  </si>
  <si>
    <t>E Thompson</t>
  </si>
  <si>
    <t>M Wildman</t>
  </si>
  <si>
    <t>K Macaulay</t>
  </si>
  <si>
    <t>S Stretton</t>
  </si>
  <si>
    <t>M Etheridge</t>
  </si>
  <si>
    <t>S Mannerings</t>
  </si>
  <si>
    <t>J Houckham</t>
  </si>
  <si>
    <t>G Chilman</t>
  </si>
  <si>
    <t>Fletcher Ely</t>
  </si>
  <si>
    <t>K-J Hart</t>
  </si>
  <si>
    <t>K Thompson</t>
  </si>
  <si>
    <t>C Martin</t>
  </si>
  <si>
    <t>P Baseby</t>
  </si>
  <si>
    <t>R Metcalf</t>
  </si>
  <si>
    <t>C Gwther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</si>
</sst>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Eras Bold IT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Fill="1" applyBorder="1"/>
    <xf numFmtId="0" fontId="0" fillId="0" borderId="2" xfId="0" applyFill="1" applyBorder="1"/>
    <xf numFmtId="0" fontId="0" fillId="0" borderId="6" xfId="0" applyFill="1" applyBorder="1"/>
    <xf numFmtId="0" fontId="0" fillId="2" borderId="13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textRotation="90"/>
    </xf>
    <xf numFmtId="0" fontId="0" fillId="0" borderId="7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0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0" fontId="0" fillId="0" borderId="13" xfId="0" applyBorder="1" applyAlignment="1">
      <alignment textRotation="90"/>
    </xf>
    <xf numFmtId="0" fontId="0" fillId="3" borderId="1" xfId="0" applyFill="1" applyBorder="1" applyAlignment="1">
      <alignment textRotation="90"/>
    </xf>
    <xf numFmtId="0" fontId="0" fillId="3" borderId="7" xfId="0" applyFill="1" applyBorder="1" applyAlignment="1">
      <alignment textRotation="90"/>
    </xf>
    <xf numFmtId="0" fontId="0" fillId="3" borderId="13" xfId="0" applyFill="1" applyBorder="1" applyAlignment="1">
      <alignment textRotation="90"/>
    </xf>
    <xf numFmtId="0" fontId="0" fillId="3" borderId="2" xfId="0" applyFill="1" applyBorder="1" applyAlignment="1">
      <alignment textRotation="90"/>
    </xf>
    <xf numFmtId="0" fontId="0" fillId="0" borderId="12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7" xfId="0" applyFill="1" applyBorder="1"/>
    <xf numFmtId="0" fontId="0" fillId="0" borderId="0" xfId="0" applyFill="1"/>
    <xf numFmtId="0" fontId="0" fillId="0" borderId="9" xfId="0" applyFill="1" applyBorder="1"/>
    <xf numFmtId="0" fontId="1" fillId="2" borderId="4" xfId="0" applyFont="1" applyFill="1" applyBorder="1"/>
    <xf numFmtId="0" fontId="0" fillId="0" borderId="8" xfId="0" applyFill="1" applyBorder="1"/>
    <xf numFmtId="0" fontId="0" fillId="0" borderId="6" xfId="0" applyFont="1" applyFill="1" applyBorder="1"/>
    <xf numFmtId="0" fontId="0" fillId="0" borderId="12" xfId="0" applyFont="1" applyFill="1" applyBorder="1"/>
    <xf numFmtId="0" fontId="0" fillId="0" borderId="14" xfId="0" applyFill="1" applyBorder="1"/>
    <xf numFmtId="0" fontId="0" fillId="2" borderId="0" xfId="0" applyFill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4" borderId="15" xfId="0" applyFont="1" applyFill="1" applyBorder="1"/>
    <xf numFmtId="0" fontId="0" fillId="4" borderId="16" xfId="0" applyFont="1" applyFill="1" applyBorder="1"/>
    <xf numFmtId="0" fontId="0" fillId="4" borderId="19" xfId="0" applyFont="1" applyFill="1" applyBorder="1"/>
    <xf numFmtId="0" fontId="0" fillId="0" borderId="19" xfId="0" applyFont="1" applyBorder="1"/>
    <xf numFmtId="0" fontId="0" fillId="0" borderId="22" xfId="0" applyFont="1" applyBorder="1"/>
    <xf numFmtId="0" fontId="0" fillId="0" borderId="21" xfId="0" applyFont="1" applyBorder="1"/>
    <xf numFmtId="0" fontId="0" fillId="4" borderId="25" xfId="0" applyFont="1" applyFill="1" applyBorder="1"/>
    <xf numFmtId="0" fontId="0" fillId="0" borderId="25" xfId="0" applyFont="1" applyBorder="1"/>
    <xf numFmtId="0" fontId="0" fillId="0" borderId="11" xfId="0" applyNumberFormat="1" applyFill="1" applyBorder="1"/>
    <xf numFmtId="0" fontId="0" fillId="0" borderId="6" xfId="0" applyNumberFormat="1" applyFill="1" applyBorder="1"/>
    <xf numFmtId="0" fontId="0" fillId="0" borderId="23" xfId="0" applyFont="1" applyBorder="1"/>
    <xf numFmtId="0" fontId="0" fillId="0" borderId="24" xfId="0" applyFont="1" applyBorder="1"/>
    <xf numFmtId="0" fontId="0" fillId="0" borderId="19" xfId="0" applyBorder="1"/>
    <xf numFmtId="0" fontId="0" fillId="0" borderId="0" xfId="0" applyFont="1" applyBorder="1"/>
    <xf numFmtId="0" fontId="0" fillId="0" borderId="22" xfId="0" applyBorder="1"/>
    <xf numFmtId="0" fontId="0" fillId="0" borderId="15" xfId="0" applyBorder="1"/>
    <xf numFmtId="0" fontId="0" fillId="0" borderId="20" xfId="0" applyBorder="1"/>
    <xf numFmtId="0" fontId="0" fillId="0" borderId="16" xfId="0" applyBorder="1"/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4" borderId="0" xfId="0" applyFon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567"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indexed="64"/>
        </top>
        <bottom style="medium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/>
        <right style="medium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medium">
          <color indexed="64"/>
        </left>
        <right/>
        <top/>
        <bottom/>
      </border>
    </dxf>
    <dxf>
      <fill>
        <patternFill patternType="solid">
          <fgColor indexed="64"/>
          <bgColor theme="4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0.39997558519241921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B87BF-4FCF-4B58-B380-26829C579A6B}" name="Table1" displayName="Table1" ref="D11:T20" headerRowCount="0" totalsRowShown="0" headerRowDxfId="566" dataDxfId="565" tableBorderDxfId="564">
  <tableColumns count="17">
    <tableColumn id="1" xr3:uid="{E9C305B5-08AE-4AEB-A0D1-790741AD6C83}" name="Column1" headerRowDxfId="563" dataDxfId="562"/>
    <tableColumn id="2" xr3:uid="{22CEBFE2-DDD0-479F-B98E-772F6E364E25}" name="Column2" headerRowDxfId="561" dataDxfId="560"/>
    <tableColumn id="3" xr3:uid="{F7235FFC-694A-4C07-80AC-DE53A49F1F8D}" name="Column3" headerRowDxfId="559" dataDxfId="558"/>
    <tableColumn id="4" xr3:uid="{56D22852-7EEE-4C41-BB1B-687F032D87DD}" name="Column4" headerRowDxfId="557" dataDxfId="556"/>
    <tableColumn id="5" xr3:uid="{2463C2F6-F591-48C4-B77F-C6570BFE24D0}" name="Column5" headerRowDxfId="555" dataDxfId="554"/>
    <tableColumn id="6" xr3:uid="{05C84317-0774-43D6-BB5B-D74F9FB410B7}" name="Column6" headerRowDxfId="553" dataDxfId="552"/>
    <tableColumn id="7" xr3:uid="{8833EDD4-0CEC-42FC-A7B2-FABDF446AFBA}" name="Column7" headerRowDxfId="551" dataDxfId="550"/>
    <tableColumn id="8" xr3:uid="{A94F609B-23DD-4B79-92C7-F0C6BDD423B7}" name="Column8" headerRowDxfId="549" dataDxfId="548"/>
    <tableColumn id="9" xr3:uid="{53671E7B-C39C-4276-86BE-44697AF1FD89}" name="Column9" headerRowDxfId="547" dataDxfId="546"/>
    <tableColumn id="10" xr3:uid="{57D2B475-FF23-4020-920E-21EC4515A04E}" name="Column10" headerRowDxfId="545" dataDxfId="544"/>
    <tableColumn id="11" xr3:uid="{A8BE424D-FDF1-4CDD-9415-356866423485}" name="Column11" headerRowDxfId="543" dataDxfId="542"/>
    <tableColumn id="12" xr3:uid="{4910178E-51DC-441E-B9F4-DBC57899C6AC}" name="Column12" headerRowDxfId="541" dataDxfId="540"/>
    <tableColumn id="13" xr3:uid="{027941FB-8C95-40CA-8E01-1F32E5FFB479}" name="Column13" headerRowDxfId="539" dataDxfId="538"/>
    <tableColumn id="14" xr3:uid="{0B2FB98B-90E3-438D-8694-3A9D9D6A148C}" name="Column14" headerRowDxfId="537" dataDxfId="536">
      <calculatedColumnFormula>SUM(E11:P11)</calculatedColumnFormula>
    </tableColumn>
    <tableColumn id="15" xr3:uid="{05000E9D-0ABD-4F74-9236-D57CB998696D}" name="Column15" headerRowDxfId="535" dataDxfId="534">
      <calculatedColumnFormula>COUNTIF(E11:P11,"&gt;1")</calculatedColumnFormula>
    </tableColumn>
    <tableColumn id="16" xr3:uid="{26458221-87EA-4762-BD8D-32CA1EA740F0}" name="Column16" headerRowDxfId="533" dataDxfId="532"/>
    <tableColumn id="17" xr3:uid="{4001F6B1-364E-4817-A724-7CB52D426489}" name="Column17" headerRowDxfId="531" dataDxfId="53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BC7ABCF-8089-4115-94E3-3B0B2C18DFF2}" name="Table11" displayName="Table11" ref="D192:T196" headerRowCount="0" totalsRowShown="0" headerRowDxfId="237" tableBorderDxfId="236">
  <tableColumns count="17">
    <tableColumn id="1" xr3:uid="{1C9AC0DB-BFA3-46A9-8F46-2A4943A0A640}" name="Column1" headerRowDxfId="235" dataDxfId="234"/>
    <tableColumn id="2" xr3:uid="{0C988B77-EBDF-40FC-A5E7-2F09F15496FC}" name="Column2" headerRowDxfId="233" dataDxfId="232"/>
    <tableColumn id="3" xr3:uid="{195B8462-F1BB-4333-909B-264402BFAF00}" name="Column3" headerRowDxfId="231" dataDxfId="230"/>
    <tableColumn id="4" xr3:uid="{B549ADDD-8E5C-47AE-9CC5-0EEE17A95C5A}" name="Column4" headerRowDxfId="229" dataDxfId="228"/>
    <tableColumn id="5" xr3:uid="{9832C2ED-3293-4B57-B007-5D88D462EC01}" name="Column5" headerRowDxfId="227" dataDxfId="226"/>
    <tableColumn id="6" xr3:uid="{0818DC46-2F64-4F33-ACD3-28B1DC18CDBC}" name="Column6" headerRowDxfId="225" dataDxfId="224"/>
    <tableColumn id="7" xr3:uid="{406C706F-4B21-484C-94CA-759A696CBC16}" name="Column7" headerRowDxfId="223" dataDxfId="222"/>
    <tableColumn id="8" xr3:uid="{78AE1D3D-705C-4BFB-BD7C-A0E049185CED}" name="Column8" headerRowDxfId="221" dataDxfId="220"/>
    <tableColumn id="9" xr3:uid="{F1551919-733F-47E7-9492-E3816688090F}" name="Column9" headerRowDxfId="219" dataDxfId="218"/>
    <tableColumn id="10" xr3:uid="{9773F347-04C2-4927-A811-74FD1215198C}" name="Column10" headerRowDxfId="217" dataDxfId="216"/>
    <tableColumn id="11" xr3:uid="{71AA3EAC-0B33-404F-B8F2-A8C986F29999}" name="Column11" headerRowDxfId="215" dataDxfId="214"/>
    <tableColumn id="12" xr3:uid="{540685BC-5848-40B7-A9F1-572C19D10A13}" name="Column12" headerRowDxfId="213" dataDxfId="212"/>
    <tableColumn id="13" xr3:uid="{718E5F16-90F8-4ED4-9CDA-3A431BE5991A}" name="Column13" headerRowDxfId="211" dataDxfId="210"/>
    <tableColumn id="14" xr3:uid="{C400C2C4-B960-409D-BC1B-730186658A5C}" name="Column14" headerRowDxfId="209" dataDxfId="208">
      <calculatedColumnFormula>SUM(E192:P192)</calculatedColumnFormula>
    </tableColumn>
    <tableColumn id="15" xr3:uid="{B2B2E321-8DDE-4051-A42F-432F6F78B1E0}" name="Column15" headerRowDxfId="207" dataDxfId="206">
      <calculatedColumnFormula>COUNTIF(E192:P192,"&gt;1")</calculatedColumnFormula>
    </tableColumn>
    <tableColumn id="16" xr3:uid="{5D7B8529-99EB-41D8-9221-630DC29A1943}" name="Column16" headerRowDxfId="205" dataDxfId="204"/>
    <tableColumn id="17" xr3:uid="{165FB0C2-235D-4583-9671-66C632211FBD}" name="Column17" headerRowDxfId="203" dataDxfId="20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0113705-293F-48B7-AC97-A62605B09AB2}" name="Table12" displayName="Table12" ref="D199:T200" headerRowCount="0" totalsRowShown="0" headerRowDxfId="201" tableBorderDxfId="200">
  <tableColumns count="17">
    <tableColumn id="1" xr3:uid="{D38F644B-7233-49C4-AB86-AC51722A3337}" name="Column1" headerRowDxfId="199"/>
    <tableColumn id="2" xr3:uid="{C895DD47-DB7F-4CE6-8969-93716FE7AE70}" name="Column2" headerRowDxfId="198" dataDxfId="197"/>
    <tableColumn id="3" xr3:uid="{8A226464-A2D6-4064-B697-58B8E96BC8C0}" name="Column3" headerRowDxfId="196" dataDxfId="195"/>
    <tableColumn id="4" xr3:uid="{045E8A83-602B-4761-9F6D-56ACCD292AA9}" name="Column4" headerRowDxfId="194" dataDxfId="193"/>
    <tableColumn id="5" xr3:uid="{57C0884C-8F99-42FE-AA28-3B703A3CEC3C}" name="Column5" headerRowDxfId="192" dataDxfId="191"/>
    <tableColumn id="6" xr3:uid="{A260A447-CB5C-4550-8149-8257517C004C}" name="Column6" headerRowDxfId="190" dataDxfId="189"/>
    <tableColumn id="7" xr3:uid="{8BA742C4-9E50-490E-88F8-D3C51B32BF27}" name="Column7" headerRowDxfId="188" dataDxfId="187"/>
    <tableColumn id="8" xr3:uid="{57AC25BC-9888-4FCD-85E2-FBAE8446D16E}" name="Column8" headerRowDxfId="186" dataDxfId="185"/>
    <tableColumn id="9" xr3:uid="{4287ED04-6CEF-45A1-8FC9-992436710AE7}" name="Column9" headerRowDxfId="184" dataDxfId="183"/>
    <tableColumn id="10" xr3:uid="{F60C7D75-81AB-4269-BB3B-25E1D0BC15C7}" name="Column10" headerRowDxfId="182" dataDxfId="181"/>
    <tableColumn id="11" xr3:uid="{305B2B25-B14E-4D28-8D16-BE55005EBC04}" name="Column11" headerRowDxfId="180" dataDxfId="179"/>
    <tableColumn id="12" xr3:uid="{5731BDCC-C408-4BE2-B91C-4A34F3E0504A}" name="Column12" headerRowDxfId="178" dataDxfId="177"/>
    <tableColumn id="13" xr3:uid="{5E3841E6-60F4-4AC9-8D92-91AF3E93716C}" name="Column13" headerRowDxfId="176" dataDxfId="175"/>
    <tableColumn id="14" xr3:uid="{1F164E09-9D2C-4FF4-A98C-05A70BCB4782}" name="Column14" headerRowDxfId="174">
      <calculatedColumnFormula>SUM(E199:P199)</calculatedColumnFormula>
    </tableColumn>
    <tableColumn id="15" xr3:uid="{601FB169-E7F8-403B-9939-5173D018BE8E}" name="Column15" headerRowDxfId="173">
      <calculatedColumnFormula>COUNTIF(E199:P199,"&gt;1")</calculatedColumnFormula>
    </tableColumn>
    <tableColumn id="16" xr3:uid="{2D4AD102-E012-46AF-B1B8-7E1A12EE6595}" name="Column16" headerRowDxfId="172"/>
    <tableColumn id="17" xr3:uid="{6D9A26DE-DE72-450E-BF84-69026EA29E8A}" name="Column17" headerRowDxfId="17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43EF2212-B074-4FA8-9909-872DFC584780}" name="Table13" displayName="Table13" ref="D203:T211" headerRowCount="0" totalsRowShown="0" headerRowDxfId="170" tableBorderDxfId="169">
  <tableColumns count="17">
    <tableColumn id="1" xr3:uid="{F5F699D6-5107-4465-AE72-5475161A91FB}" name="Column1" headerRowDxfId="168"/>
    <tableColumn id="2" xr3:uid="{0A89CDC4-C6A3-4F71-A159-71B5E047DB5C}" name="Column2" headerRowDxfId="167" dataDxfId="166"/>
    <tableColumn id="3" xr3:uid="{318FD510-79F3-465A-A0BB-0E48F767853B}" name="Column3" headerRowDxfId="165" dataDxfId="164"/>
    <tableColumn id="4" xr3:uid="{34B2B2EC-2770-4CEB-93B9-3B02D9C752EE}" name="Column4" headerRowDxfId="163" dataDxfId="162"/>
    <tableColumn id="5" xr3:uid="{8B97A0B6-66FB-4921-8BDF-0AE85DD5E728}" name="Column5" headerRowDxfId="161" dataDxfId="160"/>
    <tableColumn id="6" xr3:uid="{F1323DB0-4E95-483A-BB0A-7301951F9ECE}" name="Column6" headerRowDxfId="159" dataDxfId="158"/>
    <tableColumn id="7" xr3:uid="{676A34A8-DF99-44E0-8709-8B00EAFD17DA}" name="Column7" headerRowDxfId="157" dataDxfId="156"/>
    <tableColumn id="8" xr3:uid="{DDA16CB2-5709-427C-B11A-C7D946CC398D}" name="Column8" headerRowDxfId="155" dataDxfId="154"/>
    <tableColumn id="9" xr3:uid="{0A0AAB88-63D0-4C53-B6D2-51BAD209F8D1}" name="Column9" headerRowDxfId="153" dataDxfId="152"/>
    <tableColumn id="10" xr3:uid="{AE549C39-A6CD-4912-A210-C9783E23B1E4}" name="Column10" headerRowDxfId="151" dataDxfId="150"/>
    <tableColumn id="11" xr3:uid="{D53101DD-0886-4551-9323-77AA323807BF}" name="Column11" headerRowDxfId="149" dataDxfId="148"/>
    <tableColumn id="12" xr3:uid="{820C76E7-D9DE-4C3C-AB89-46E39D7058CB}" name="Column12" headerRowDxfId="147" dataDxfId="146"/>
    <tableColumn id="13" xr3:uid="{4CD25287-0AEA-4D6F-86E1-65C2A95AEC36}" name="Column13" headerRowDxfId="145" dataDxfId="144"/>
    <tableColumn id="14" xr3:uid="{81EF4444-696D-45A7-A3B7-B600250E6713}" name="Column14" headerRowDxfId="143" dataDxfId="142">
      <calculatedColumnFormula>SUM(E203:P203)</calculatedColumnFormula>
    </tableColumn>
    <tableColumn id="15" xr3:uid="{97CCF9D0-6673-4FBB-8017-C096A89AF822}" name="Column15" headerRowDxfId="141">
      <calculatedColumnFormula>COUNTIF(E203:P203,"&gt;1")</calculatedColumnFormula>
    </tableColumn>
    <tableColumn id="16" xr3:uid="{8F06DC0D-075B-4E35-B142-A057DCD66DC1}" name="Column16" headerRowDxfId="140" dataDxfId="139">
      <calculatedColumnFormula>Table13[[#This Row],[Column14]]</calculatedColumnFormula>
    </tableColumn>
    <tableColumn id="17" xr3:uid="{5926BD8C-DDCB-4EF4-818F-183A6C204607}" name="Column17" headerRowDxfId="13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2BB8509-4ADE-48E3-8A5B-B52BFC3D3344}" name="Table14" displayName="Table14" ref="D213:T216" headerRowCount="0" totalsRowShown="0" headerRowDxfId="137" tableBorderDxfId="136">
  <tableColumns count="17">
    <tableColumn id="1" xr3:uid="{2F0A7C73-CB74-4962-92F7-0DF978AEEDEA}" name="Column1" headerRowDxfId="135"/>
    <tableColumn id="2" xr3:uid="{CFB3C4D8-1891-4EEF-AB3D-C3F270D77EFC}" name="Column2" headerRowDxfId="134" dataDxfId="133"/>
    <tableColumn id="3" xr3:uid="{B6693B25-EFB8-49F1-8AD5-8DA70198FE00}" name="Column3" headerRowDxfId="132" dataDxfId="131"/>
    <tableColumn id="4" xr3:uid="{61A129AC-7478-4BC5-9465-3C2B07AB96E1}" name="Column4" headerRowDxfId="130" dataDxfId="129"/>
    <tableColumn id="5" xr3:uid="{423A82A5-3AB5-4A33-8630-1C6E09B1F7F7}" name="Column5" headerRowDxfId="128" dataDxfId="127"/>
    <tableColumn id="6" xr3:uid="{6B7AFC6E-625E-45BA-B499-43B787D0B105}" name="Column6" headerRowDxfId="126" dataDxfId="125"/>
    <tableColumn id="7" xr3:uid="{F2E2808F-F21D-4958-AAEF-5586E92910D8}" name="Column7" headerRowDxfId="124" dataDxfId="123"/>
    <tableColumn id="8" xr3:uid="{1B7D308D-60F8-4632-AEF5-4A0779BD9EF6}" name="Column8" headerRowDxfId="122" dataDxfId="121"/>
    <tableColumn id="9" xr3:uid="{480CD663-ECCB-4540-A50F-63D586C8B015}" name="Column9" headerRowDxfId="120" dataDxfId="119"/>
    <tableColumn id="10" xr3:uid="{F24B11B9-1D1D-4B11-8711-782871EBFE7E}" name="Column10" headerRowDxfId="118" dataDxfId="117"/>
    <tableColumn id="11" xr3:uid="{71CEDA02-C60D-49CC-8CF0-140D94C1DCDD}" name="Column11" headerRowDxfId="116" dataDxfId="115"/>
    <tableColumn id="12" xr3:uid="{7233BA35-A39E-4E40-9EA4-10950E481512}" name="Column12" headerRowDxfId="114" dataDxfId="113"/>
    <tableColumn id="13" xr3:uid="{6EAFD82B-7B8C-4D1C-BAD5-34E0BA69D242}" name="Column13" headerRowDxfId="112" dataDxfId="111"/>
    <tableColumn id="14" xr3:uid="{5B73CBC8-6DDE-4394-8AA2-9430032B882A}" name="Column14" headerRowDxfId="110" dataDxfId="109">
      <calculatedColumnFormula>SUM(E213:P213)</calculatedColumnFormula>
    </tableColumn>
    <tableColumn id="15" xr3:uid="{DFE5A6EA-8F4A-403F-9298-5C4D74F5B4F5}" name="Column15" headerRowDxfId="108">
      <calculatedColumnFormula>COUNTIF(E213:P213,"&gt;1")</calculatedColumnFormula>
    </tableColumn>
    <tableColumn id="16" xr3:uid="{BA4F6F2A-EB28-4CC1-83FD-0B839659BB03}" name="Column16" headerRowDxfId="107"/>
    <tableColumn id="17" xr3:uid="{F72F650E-91F0-4EBC-A4D3-92BE1D452069}" name="Column17" headerRowDxfId="106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992CB30-F0E7-4699-9CDA-CF26DD2B6DE5}" name="Table15" displayName="Table15" ref="D219:T238" headerRowCount="0" totalsRowShown="0" headerRowDxfId="105" dataDxfId="104" tableBorderDxfId="103">
  <tableColumns count="17">
    <tableColumn id="1" xr3:uid="{13393BE1-56A8-4C1E-B88B-DD1C6A064A84}" name="Column1" headerRowDxfId="102" dataDxfId="101"/>
    <tableColumn id="2" xr3:uid="{21612C6A-E920-44CE-AF0F-A634FAA17A91}" name="Column2" headerRowDxfId="100" dataDxfId="99"/>
    <tableColumn id="3" xr3:uid="{87EB7B6C-B6E2-47C9-8542-C84F36396950}" name="Column3" headerRowDxfId="98" dataDxfId="97"/>
    <tableColumn id="4" xr3:uid="{B40F5398-14A8-4C54-A276-758CA0279022}" name="Column4" headerRowDxfId="96" dataDxfId="95"/>
    <tableColumn id="5" xr3:uid="{A92B3580-2BC9-4F23-8156-67D90638EEEC}" name="Column5" headerRowDxfId="94" dataDxfId="93"/>
    <tableColumn id="6" xr3:uid="{492339DC-E85E-45D6-A084-06932B54D24C}" name="Column6" headerRowDxfId="92" dataDxfId="91"/>
    <tableColumn id="7" xr3:uid="{4727758E-73AF-403D-8DB0-8E02AFEE6FF1}" name="Column7" headerRowDxfId="90" dataDxfId="89"/>
    <tableColumn id="8" xr3:uid="{C85C423C-44A1-426F-813C-EC95F848F00E}" name="Column8" headerRowDxfId="88" dataDxfId="87"/>
    <tableColumn id="9" xr3:uid="{C960ACFE-7635-40BD-8D73-53A82EB2CEBD}" name="Column9" headerRowDxfId="86" dataDxfId="85"/>
    <tableColumn id="10" xr3:uid="{9C2D59C9-E9FE-434D-BD17-04FA130E25EB}" name="Column10" headerRowDxfId="84" dataDxfId="83"/>
    <tableColumn id="11" xr3:uid="{C7E54340-87EE-4606-91A3-5CD12E8D9E07}" name="Column11" headerRowDxfId="82" dataDxfId="81"/>
    <tableColumn id="12" xr3:uid="{8F033321-07AF-40DE-892A-8EEC92428A42}" name="Column12" headerRowDxfId="80" dataDxfId="79"/>
    <tableColumn id="13" xr3:uid="{82443A9F-461A-4DCA-B13C-8FD0C2207D3F}" name="Column13" headerRowDxfId="78" dataDxfId="77"/>
    <tableColumn id="14" xr3:uid="{89C565FF-176C-4B34-8ED8-713D62F03117}" name="Column14" headerRowDxfId="76" dataDxfId="75">
      <calculatedColumnFormula>SUM(E219:P219)</calculatedColumnFormula>
    </tableColumn>
    <tableColumn id="15" xr3:uid="{2191D8F4-FC60-4330-8266-41CB056459FA}" name="Column15" headerRowDxfId="74" dataDxfId="73">
      <calculatedColumnFormula>COUNTIF(E219:P219,"&gt;1")</calculatedColumnFormula>
    </tableColumn>
    <tableColumn id="16" xr3:uid="{01FE8406-198A-4250-82EB-26F069756CC1}" name="Column16" headerRowDxfId="72" dataDxfId="71">
      <calculatedColumnFormula>Table15[[#This Row],[Column14]]</calculatedColumnFormula>
    </tableColumn>
    <tableColumn id="17" xr3:uid="{C5CEA2A5-1AF6-4E86-B435-90D415600889}" name="Column17" headerRowDxfId="70" dataDxfId="6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80F626-3F49-452A-A077-FA12C17D1EE0}" name="Table16" displayName="Table16" ref="D241:T244" headerRowCount="0" totalsRowShown="0" headerRowDxfId="68" tableBorderDxfId="67">
  <tableColumns count="17">
    <tableColumn id="1" xr3:uid="{78EF56A0-F745-4EA1-8B9F-9A7D63F72163}" name="Column1" headerRowDxfId="66"/>
    <tableColumn id="2" xr3:uid="{780EABFE-7031-413F-B9FF-13532668F81E}" name="Column2" headerRowDxfId="65" dataDxfId="64"/>
    <tableColumn id="3" xr3:uid="{B9BAF4E3-C87F-49E2-83AD-52E641D3DABD}" name="Column3" headerRowDxfId="63" dataDxfId="62"/>
    <tableColumn id="4" xr3:uid="{463E9ED3-7A86-47B9-A75A-1463C59FBA6B}" name="Column4" headerRowDxfId="61" dataDxfId="60"/>
    <tableColumn id="5" xr3:uid="{44C22427-EDB7-412F-A0A5-F2E8349F963E}" name="Column5" headerRowDxfId="59" dataDxfId="58"/>
    <tableColumn id="6" xr3:uid="{69E61A8D-534E-46B6-BADA-6B19223C8D8F}" name="Column6" headerRowDxfId="57" dataDxfId="56"/>
    <tableColumn id="7" xr3:uid="{3F15F299-C154-4442-8A86-41B3F8020017}" name="Column7" headerRowDxfId="55" dataDxfId="54"/>
    <tableColumn id="8" xr3:uid="{11289D62-EDF2-4123-902C-1B88FB49C14C}" name="Column8" headerRowDxfId="53" dataDxfId="52"/>
    <tableColumn id="9" xr3:uid="{E3FB66C0-F8A0-4CA4-9905-0E7F598549D3}" name="Column9" headerRowDxfId="51" dataDxfId="50"/>
    <tableColumn id="10" xr3:uid="{A4BB8455-61C8-4FAF-8B0C-DA4DC5167162}" name="Column10" headerRowDxfId="49" dataDxfId="48"/>
    <tableColumn id="11" xr3:uid="{19E88C17-23C4-4F2E-BE44-0D33973C6935}" name="Column11" headerRowDxfId="47" dataDxfId="46"/>
    <tableColumn id="12" xr3:uid="{5F842364-871B-4BC7-9CE4-76187B400BF7}" name="Column12" headerRowDxfId="45" dataDxfId="44"/>
    <tableColumn id="13" xr3:uid="{78211866-5885-4BA9-AD32-B5B41271DAC6}" name="Column13" headerRowDxfId="43" dataDxfId="42"/>
    <tableColumn id="14" xr3:uid="{3AB2CADF-F9D8-4AD7-8C7D-28B73E405148}" name="Column14" headerRowDxfId="41" dataDxfId="40">
      <calculatedColumnFormula>SUM(E241:P241)</calculatedColumnFormula>
    </tableColumn>
    <tableColumn id="15" xr3:uid="{0D5371EB-D180-428F-B811-07C6591C98BC}" name="Column15" headerRowDxfId="39">
      <calculatedColumnFormula>COUNTIF(E241:P241,"&gt;1")</calculatedColumnFormula>
    </tableColumn>
    <tableColumn id="16" xr3:uid="{98B6698C-1FF8-433E-9F90-7B1C96E8DC40}" name="Column16" headerRowDxfId="38"/>
    <tableColumn id="17" xr3:uid="{44154E68-C258-4C41-8404-F93AE8B49660}" name="Column17" headerRowDxfId="37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771186-5C99-43FC-9A93-084BF5F6A6B0}" name="Table103" displayName="Table103" ref="D185:T189" headerRowCount="0" totalsRowShown="0" headerRowDxfId="36" dataDxfId="35" tableBorderDxfId="34">
  <tableColumns count="17">
    <tableColumn id="1" xr3:uid="{982CE3D3-77D9-444A-A253-188652442BF6}" name="Column1" headerRowDxfId="33" dataDxfId="32"/>
    <tableColumn id="2" xr3:uid="{DFB7C24D-0B0D-4101-888D-69AD590116EB}" name="Column2" headerRowDxfId="31" dataDxfId="30"/>
    <tableColumn id="3" xr3:uid="{47CD18B9-8568-480E-9AAE-EDEE4513CB3E}" name="Column3" headerRowDxfId="29" dataDxfId="28"/>
    <tableColumn id="4" xr3:uid="{FE3B01DD-6A4E-41A9-89D5-EACF8949B28A}" name="Column4" headerRowDxfId="27" dataDxfId="26"/>
    <tableColumn id="5" xr3:uid="{4C01BD26-94D0-46D7-9A11-209FF48DC745}" name="Column5" headerRowDxfId="25" dataDxfId="24"/>
    <tableColumn id="6" xr3:uid="{3DE80C04-A1C5-4635-9519-F20E90039BBB}" name="Column6" headerRowDxfId="23" dataDxfId="22"/>
    <tableColumn id="7" xr3:uid="{BC3C4FA0-E197-4E14-A610-9EF3FF078608}" name="Column7" headerRowDxfId="21" dataDxfId="20"/>
    <tableColumn id="8" xr3:uid="{4A03B578-32B3-4E77-86B4-E75A12F7F929}" name="Column8" headerRowDxfId="19" dataDxfId="18"/>
    <tableColumn id="9" xr3:uid="{5255F4DD-4768-4398-BCF6-66C2DB7D6D39}" name="Column9" headerRowDxfId="17" dataDxfId="16"/>
    <tableColumn id="10" xr3:uid="{47B4DA28-A1A8-45C8-B8DD-523768397B7C}" name="Column10" headerRowDxfId="15" dataDxfId="14"/>
    <tableColumn id="11" xr3:uid="{02C07BE8-968D-4729-AE5B-881770234162}" name="Column11" headerRowDxfId="13" dataDxfId="12"/>
    <tableColumn id="12" xr3:uid="{EBC655CE-7B5A-4C4E-8836-0AE6C61AF352}" name="Column12" headerRowDxfId="11" dataDxfId="10"/>
    <tableColumn id="13" xr3:uid="{87A06C8D-C98E-453F-B45A-0F4838D8E47B}" name="Column13" headerRowDxfId="9" dataDxfId="8"/>
    <tableColumn id="14" xr3:uid="{724BF5DD-57B6-45C6-AF4E-33E7B49FA9B7}" name="Column14" headerRowDxfId="7" dataDxfId="6">
      <calculatedColumnFormula>SUM(E185:P185)</calculatedColumnFormula>
    </tableColumn>
    <tableColumn id="15" xr3:uid="{25CEC10C-3484-4A8D-9F23-211A9D57C895}" name="Column15" headerRowDxfId="5" dataDxfId="4">
      <calculatedColumnFormula>COUNTIF(E185:P185,"&gt;1")</calculatedColumnFormula>
    </tableColumn>
    <tableColumn id="16" xr3:uid="{D71515BA-8240-4A4E-97C9-F928F0089243}" name="Column16" headerRowDxfId="3" dataDxfId="2"/>
    <tableColumn id="17" xr3:uid="{88755308-536B-4733-B022-64410226E882}" name="Column17" headerRowDxfId="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0B69DE-51D5-44D3-9292-CBB6C897E1D0}" name="Table3" displayName="Table3" ref="D22:T30" headerRowCount="0" totalsRowShown="0" headerRowDxfId="529" dataDxfId="528" tableBorderDxfId="527">
  <tableColumns count="17">
    <tableColumn id="1" xr3:uid="{F2F20358-7FE6-4B3F-8A13-3205F9AB285E}" name="Column1" headerRowDxfId="526" dataDxfId="525"/>
    <tableColumn id="2" xr3:uid="{AF51933E-1256-499E-ABE9-71B14F1158AE}" name="Column2" headerRowDxfId="524" dataDxfId="523"/>
    <tableColumn id="3" xr3:uid="{018F2295-2E1F-448D-89B5-63972520F637}" name="Column3" headerRowDxfId="522" dataDxfId="521"/>
    <tableColumn id="4" xr3:uid="{3AE21C6E-EFAB-4419-B01F-4FCE1AC81B1D}" name="Column4" headerRowDxfId="520" dataDxfId="519"/>
    <tableColumn id="5" xr3:uid="{FDA120F6-26BD-4F69-BB4E-E66C38DE702A}" name="Column5" headerRowDxfId="518" dataDxfId="517"/>
    <tableColumn id="6" xr3:uid="{719D8119-F8A2-4E9F-90C1-C61541E3E787}" name="Column6" headerRowDxfId="516" dataDxfId="515"/>
    <tableColumn id="7" xr3:uid="{1843FC34-BAE6-46B5-8B70-4E7C0FE67FCB}" name="Column7" headerRowDxfId="514" dataDxfId="513"/>
    <tableColumn id="8" xr3:uid="{6C269700-C6BE-4739-9E63-C27B96A10A58}" name="Column8" headerRowDxfId="512" dataDxfId="511"/>
    <tableColumn id="9" xr3:uid="{9021E0A0-742D-44BD-A542-E7C4D32F1A6A}" name="Column9" headerRowDxfId="510" dataDxfId="509"/>
    <tableColumn id="10" xr3:uid="{2B6FEC4C-0C45-4414-8F3C-B3BDA6EA3A26}" name="Column10" headerRowDxfId="508" dataDxfId="507"/>
    <tableColumn id="11" xr3:uid="{9EF6096C-45A6-4EC5-A361-6FFB9ACF2E4C}" name="Column11" headerRowDxfId="506" dataDxfId="505"/>
    <tableColumn id="12" xr3:uid="{FCC74548-2F10-4F50-8BFC-AE12ACC76E29}" name="Column12" headerRowDxfId="504" dataDxfId="503"/>
    <tableColumn id="13" xr3:uid="{CD58A271-C5CE-43E7-9083-EFFC0314D3CF}" name="Column13" headerRowDxfId="502" dataDxfId="501"/>
    <tableColumn id="14" xr3:uid="{9BC7C2B2-7C39-46B2-AB6B-D8F59CD230DB}" name="Column14" headerRowDxfId="500" dataDxfId="499">
      <calculatedColumnFormula>SUM(E22:P22)</calculatedColumnFormula>
    </tableColumn>
    <tableColumn id="15" xr3:uid="{03FFA3F9-55D5-4B0E-AEC5-8A455EE3F8AB}" name="Column15" headerRowDxfId="498" dataDxfId="497">
      <calculatedColumnFormula>COUNTIF(E22:P22,"&gt;1")</calculatedColumnFormula>
    </tableColumn>
    <tableColumn id="16" xr3:uid="{73468A6A-E1BD-4D8B-909A-1014AF5B9D90}" name="Column16" headerRowDxfId="496" dataDxfId="495">
      <calculatedColumnFormula>Table3[[#This Row],[Column14]]</calculatedColumnFormula>
    </tableColumn>
    <tableColumn id="17" xr3:uid="{B16573A2-30A9-48FB-B216-8E793E012FE6}" name="Column17" headerRowDxfId="494" dataDxfId="49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39F616-76D2-4A92-8260-837BC38C21E5}" name="Table4" displayName="Table4" ref="D33:T55" headerRowCount="0" totalsRowShown="0" headerRowDxfId="492" tableBorderDxfId="491">
  <tableColumns count="17">
    <tableColumn id="1" xr3:uid="{E06EFF3B-E4B4-40B2-84D0-E2017EC2124D}" name="Column1" headerRowDxfId="490" dataDxfId="489"/>
    <tableColumn id="2" xr3:uid="{6316842D-A49F-4756-8A13-52CB3F4DCCBB}" name="Column2" headerRowDxfId="488" dataDxfId="487"/>
    <tableColumn id="3" xr3:uid="{3CB01A5E-80F7-4D79-99A9-AD7D33F6CD57}" name="Column3" headerRowDxfId="486" dataDxfId="485"/>
    <tableColumn id="4" xr3:uid="{C842B246-8F42-40C2-AD06-3D60FE494575}" name="Column4" headerRowDxfId="484" dataDxfId="483"/>
    <tableColumn id="5" xr3:uid="{CC698B1C-84ED-465E-80CD-6C3CA7E29F7A}" name="Column5" headerRowDxfId="482" dataDxfId="481"/>
    <tableColumn id="6" xr3:uid="{60901085-11E7-4806-9A32-32964E9316B7}" name="Column6" headerRowDxfId="480" dataDxfId="479"/>
    <tableColumn id="7" xr3:uid="{7E120896-A95D-4BB3-8EC4-BA482712F9DC}" name="Column7" headerRowDxfId="478" dataDxfId="477"/>
    <tableColumn id="8" xr3:uid="{55AADFE2-F6C2-4715-B602-B0D43B0BBAFB}" name="Column8" headerRowDxfId="476" dataDxfId="475"/>
    <tableColumn id="9" xr3:uid="{D46F29C5-F4BD-440F-BEB8-432542DF47AE}" name="Column9" headerRowDxfId="474" dataDxfId="473"/>
    <tableColumn id="10" xr3:uid="{418DBB19-50E9-4502-BD6E-D3C64705C21B}" name="Column10" headerRowDxfId="472" dataDxfId="471"/>
    <tableColumn id="11" xr3:uid="{5AC5ED3F-0E03-4F79-B429-5EF49C0AC28B}" name="Column11" headerRowDxfId="470" dataDxfId="469"/>
    <tableColumn id="12" xr3:uid="{9121F485-6342-41A1-904C-5283D717AA47}" name="Column12" headerRowDxfId="468" dataDxfId="467"/>
    <tableColumn id="13" xr3:uid="{A7F3A465-AF11-4425-AB36-E4110D52EDAE}" name="Column13" headerRowDxfId="466" dataDxfId="465"/>
    <tableColumn id="14" xr3:uid="{558FC9EC-6C3A-4EC1-8A8B-78DE445E63FC}" name="Column14" headerRowDxfId="464" dataDxfId="463">
      <calculatedColumnFormula>SUM(E33:P33)</calculatedColumnFormula>
    </tableColumn>
    <tableColumn id="15" xr3:uid="{A5053DC8-FAA6-43DE-A543-5189D9600AA1}" name="Column15" headerRowDxfId="462" dataDxfId="461">
      <calculatedColumnFormula>COUNTIF(E33:P33,"&gt;1")</calculatedColumnFormula>
    </tableColumn>
    <tableColumn id="16" xr3:uid="{BEEADA64-C0D7-40C1-A5DC-6E3D08CE6870}" name="Column16" headerRowDxfId="460" dataDxfId="459">
      <calculatedColumnFormula>Table4[[#This Row],[Column14]]</calculatedColumnFormula>
    </tableColumn>
    <tableColumn id="17" xr3:uid="{9AFBE952-CB1D-451B-A5F6-E49490DB5844}" name="Column17" headerRowDxfId="458" dataDxfId="45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CD7567-05B3-412E-916F-460D36036F8C}" name="Table5" displayName="Table5" ref="D58:T67" headerRowCount="0" totalsRowShown="0" headerRowDxfId="456" dataDxfId="455" tableBorderDxfId="454">
  <tableColumns count="17">
    <tableColumn id="1" xr3:uid="{55ABBA7C-3694-4F9F-8843-C0011F43D024}" name="Column1" headerRowDxfId="453" dataDxfId="452"/>
    <tableColumn id="2" xr3:uid="{2D141765-F836-4E86-AAEA-A3BBB7135DC8}" name="Column2" headerRowDxfId="451" dataDxfId="450"/>
    <tableColumn id="3" xr3:uid="{AFBF8016-6C16-4BDA-B4A1-5BB2D5AB6824}" name="Column3" headerRowDxfId="449" dataDxfId="448"/>
    <tableColumn id="4" xr3:uid="{60A4EF72-CA56-4CC4-8F5A-4DCABDA83921}" name="Column4" headerRowDxfId="447" dataDxfId="446"/>
    <tableColumn id="5" xr3:uid="{CAE21A5F-13EB-42DC-B4AB-59616BDD795D}" name="Column5" headerRowDxfId="445" dataDxfId="444"/>
    <tableColumn id="6" xr3:uid="{B2F3B40E-CEE2-45B0-A1F1-2DE969D140EF}" name="Column6" headerRowDxfId="443" dataDxfId="442"/>
    <tableColumn id="7" xr3:uid="{80F20090-89FA-4EA1-BCF7-C619F05694CC}" name="Column7" headerRowDxfId="441" dataDxfId="440"/>
    <tableColumn id="8" xr3:uid="{B5008A89-D620-47DC-B7BA-BFB4E2578458}" name="Column8" headerRowDxfId="439" dataDxfId="438"/>
    <tableColumn id="9" xr3:uid="{8537B357-8FFD-4166-BCA3-51A44B721E00}" name="Column9" headerRowDxfId="437" dataDxfId="436"/>
    <tableColumn id="10" xr3:uid="{01F45E09-3A8E-4E10-9B5B-78B42ED13D9A}" name="Column10" headerRowDxfId="435" dataDxfId="434"/>
    <tableColumn id="11" xr3:uid="{61E05F06-ECB6-40C7-971D-CF3855A3FC7D}" name="Column11" headerRowDxfId="433" dataDxfId="432"/>
    <tableColumn id="12" xr3:uid="{FEEA7212-AD1B-4FBD-B229-D0BB4D0A3431}" name="Column12" headerRowDxfId="431" dataDxfId="430"/>
    <tableColumn id="13" xr3:uid="{9DF47A9E-5C47-4DCB-B8D2-BE838F1579F1}" name="Column13" headerRowDxfId="429" dataDxfId="428"/>
    <tableColumn id="14" xr3:uid="{111254B0-C548-44A0-93F2-F3B361D77A88}" name="Column14" headerRowDxfId="427" dataDxfId="426">
      <calculatedColumnFormula>SUM(E58:P58)</calculatedColumnFormula>
    </tableColumn>
    <tableColumn id="15" xr3:uid="{8A9AF9C9-D2CB-4FA5-AEEE-5871DD52BC76}" name="Column15" headerRowDxfId="425" dataDxfId="424">
      <calculatedColumnFormula>COUNTIF(E58:P58,"&gt;1")</calculatedColumnFormula>
    </tableColumn>
    <tableColumn id="16" xr3:uid="{72F393EF-A60E-4913-BB63-71615DF6B4F0}" name="Column16" headerRowDxfId="423" dataDxfId="422">
      <calculatedColumnFormula>Table5[[#This Row],[Column14]]</calculatedColumnFormula>
    </tableColumn>
    <tableColumn id="17" xr3:uid="{B0D2049A-F818-4136-9614-D3EB18724654}" name="Column17" headerRowDxfId="421" dataDxfId="4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E38203-7D68-442C-8040-670C989CAAEE}" name="Table6" displayName="Table6" ref="D70:T96" headerRowCount="0" totalsRowShown="0" headerRowDxfId="419" dataDxfId="418" tableBorderDxfId="417">
  <tableColumns count="17">
    <tableColumn id="1" xr3:uid="{4B581689-CFEB-434C-9E7A-A54930C7F60C}" name="Column1" headerRowDxfId="416" dataDxfId="415"/>
    <tableColumn id="2" xr3:uid="{B6B59AB2-8EBB-4120-97C9-1842F4BDCF58}" name="Column2" headerRowDxfId="414" dataDxfId="413"/>
    <tableColumn id="3" xr3:uid="{A0765D1C-E0EF-402A-839D-3965C43C4F9D}" name="Column3" headerRowDxfId="412" dataDxfId="411"/>
    <tableColumn id="4" xr3:uid="{DC60A9A9-F7C4-4431-B499-DB259E25980B}" name="Column4" headerRowDxfId="410" dataDxfId="409"/>
    <tableColumn id="5" xr3:uid="{C0F18A2F-7641-4D69-ACB4-98FE48C1161D}" name="Column5" headerRowDxfId="408" dataDxfId="407"/>
    <tableColumn id="6" xr3:uid="{922990F2-020D-4206-BB56-7BEA7D985396}" name="Column6" headerRowDxfId="406" dataDxfId="405"/>
    <tableColumn id="7" xr3:uid="{6E914DCA-9C46-4F0C-9C61-FD051C7BC706}" name="Column7" headerRowDxfId="404" dataDxfId="403"/>
    <tableColumn id="8" xr3:uid="{FF7DB0EC-0757-4C45-8EF0-9894A0EC4808}" name="Column8" headerRowDxfId="402" dataDxfId="401"/>
    <tableColumn id="9" xr3:uid="{08263561-A7C1-479C-B1D3-F778D40748C6}" name="Column9" headerRowDxfId="400" dataDxfId="399"/>
    <tableColumn id="10" xr3:uid="{1AB4EBAA-726F-4492-B6A3-33DC610E0312}" name="Column10" headerRowDxfId="398" dataDxfId="397"/>
    <tableColumn id="11" xr3:uid="{828ABC9E-3B5E-417C-BBC6-DE949D54E7D1}" name="Column11" headerRowDxfId="396" dataDxfId="395"/>
    <tableColumn id="12" xr3:uid="{03AA7E19-D083-423B-80EC-2151240C1DC7}" name="Column12" headerRowDxfId="394" dataDxfId="393"/>
    <tableColumn id="13" xr3:uid="{B08C8DBF-700B-49B8-B672-0FC1A784D9A4}" name="Column13" headerRowDxfId="392" dataDxfId="391"/>
    <tableColumn id="14" xr3:uid="{5A281001-0EBF-4FEF-8CF2-B944D343D545}" name="Column14" headerRowDxfId="390" dataDxfId="389">
      <calculatedColumnFormula>SUM(E70:P70)</calculatedColumnFormula>
    </tableColumn>
    <tableColumn id="15" xr3:uid="{D39E922C-84F6-4916-974E-D8761A7EFEC3}" name="Column15" headerRowDxfId="388" dataDxfId="387">
      <calculatedColumnFormula>COUNTIF(E70:P70,"&gt;1")</calculatedColumnFormula>
    </tableColumn>
    <tableColumn id="16" xr3:uid="{30ABF846-0C72-4473-ABB4-DC758C34DD6D}" name="Column16" headerRowDxfId="386" dataDxfId="385">
      <calculatedColumnFormula>Table6[[#This Row],[Column14]]</calculatedColumnFormula>
    </tableColumn>
    <tableColumn id="17" xr3:uid="{5550A32D-D58B-46C0-9B7E-FDD2AF1C52B1}" name="Column17" headerRowDxfId="384" dataDxfId="38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7AD7363-689A-425B-8A2E-2F2DF75DE052}" name="Table7" displayName="Table7" ref="D99:T125" headerRowCount="0" totalsRowShown="0" headerRowDxfId="382" dataDxfId="381" tableBorderDxfId="380">
  <tableColumns count="17">
    <tableColumn id="1" xr3:uid="{39D7C143-896D-45B0-8196-95AD05867E1A}" name="Column1" headerRowDxfId="379" dataDxfId="378"/>
    <tableColumn id="2" xr3:uid="{3F15E01C-CDB1-464E-A6B8-6609FE45C91D}" name="Column2" headerRowDxfId="377" dataDxfId="376"/>
    <tableColumn id="3" xr3:uid="{A26B978A-EBA2-4BCE-95E1-F5992CAEE614}" name="Column3" headerRowDxfId="375" dataDxfId="374"/>
    <tableColumn id="4" xr3:uid="{2D7387C3-E929-4E38-99AC-1B7BABCBFA46}" name="Column4" headerRowDxfId="373" dataDxfId="372"/>
    <tableColumn id="5" xr3:uid="{C0D5C5A1-AA45-4314-A99A-2D6A0633524B}" name="Column5" headerRowDxfId="371" dataDxfId="370"/>
    <tableColumn id="6" xr3:uid="{002C1FEA-3B6E-4756-A314-F99A903A92AA}" name="Column6" headerRowDxfId="369" dataDxfId="368"/>
    <tableColumn id="7" xr3:uid="{6B4879F6-AA83-474E-8082-DF40B8E8C574}" name="Column7" headerRowDxfId="367" dataDxfId="366"/>
    <tableColumn id="8" xr3:uid="{8A5586A1-C36C-4BE1-BA0A-C956EA7780D9}" name="Column8" headerRowDxfId="365" dataDxfId="364"/>
    <tableColumn id="9" xr3:uid="{576995B9-C333-4863-A4AD-07E967DEB442}" name="Column9" headerRowDxfId="363" dataDxfId="362"/>
    <tableColumn id="10" xr3:uid="{099BFCF6-08D3-4B4A-A298-750D357FAE26}" name="Column10" headerRowDxfId="361" dataDxfId="360"/>
    <tableColumn id="11" xr3:uid="{462F6519-EDDB-495B-867D-56A13FB70FD2}" name="Column11" headerRowDxfId="359" dataDxfId="358"/>
    <tableColumn id="12" xr3:uid="{06085AB8-D064-46E5-AC44-E9C5282ABB6C}" name="Column12" headerRowDxfId="357" dataDxfId="356"/>
    <tableColumn id="13" xr3:uid="{AE3FD0D3-7E1B-41EA-9BAD-AFD4D78A36FB}" name="Column13" headerRowDxfId="355" dataDxfId="354"/>
    <tableColumn id="14" xr3:uid="{07AC5C91-6EA9-4A3F-9064-4C0032C4AC4E}" name="Column14" headerRowDxfId="353" dataDxfId="352">
      <calculatedColumnFormula>SUM(E99:P99)</calculatedColumnFormula>
    </tableColumn>
    <tableColumn id="15" xr3:uid="{B954C269-A000-4210-B3B0-9FFCE7C1EDB0}" name="Column15" headerRowDxfId="351" dataDxfId="350">
      <calculatedColumnFormula>COUNTIF(E99:P99,"&gt;1")</calculatedColumnFormula>
    </tableColumn>
    <tableColumn id="16" xr3:uid="{717C92A8-4330-4AFE-B675-8B76AD565EA6}" name="Column16" headerRowDxfId="349" dataDxfId="348">
      <calculatedColumnFormula>Table7[[#This Row],[Column14]]</calculatedColumnFormula>
    </tableColumn>
    <tableColumn id="17" xr3:uid="{BE326B3C-4209-47E6-B34D-95F243EF8B4A}" name="Column17" headerRowDxfId="347" dataDxfId="34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2A38C1B-59D4-4AF9-BA9A-14FB876052B3}" name="Table8" displayName="Table8" ref="D128:T154" headerRowCount="0" totalsRowShown="0" headerRowDxfId="345" dataDxfId="344" tableBorderDxfId="343">
  <tableColumns count="17">
    <tableColumn id="1" xr3:uid="{36CE43B4-89CE-4560-8BC6-6F1E8AE90906}" name="Column1" headerRowDxfId="342" dataDxfId="341"/>
    <tableColumn id="2" xr3:uid="{63E51872-719F-42E8-8F38-A4AFD77CCD07}" name="Column2" headerRowDxfId="340" dataDxfId="339"/>
    <tableColumn id="3" xr3:uid="{5DC4EADF-D0C7-4D12-B62F-865EE46A9CF2}" name="Column3" headerRowDxfId="338" dataDxfId="337"/>
    <tableColumn id="4" xr3:uid="{86785627-9855-42B3-9CFE-6F42B09E5FD8}" name="Column4" headerRowDxfId="336" dataDxfId="335"/>
    <tableColumn id="5" xr3:uid="{11DD88DD-F301-4735-9EEA-5AF52451F223}" name="Column5" headerRowDxfId="334" dataDxfId="333"/>
    <tableColumn id="6" xr3:uid="{D9A23475-8922-4327-9744-0EDE6271A6D3}" name="Column6" headerRowDxfId="332" dataDxfId="331"/>
    <tableColumn id="7" xr3:uid="{CBD7B40A-C776-4F0D-8F4A-58408787E1EB}" name="Column7" headerRowDxfId="330" dataDxfId="329"/>
    <tableColumn id="8" xr3:uid="{3B6D360E-654D-43EE-BE53-A95AB96B0F31}" name="Column8" headerRowDxfId="328" dataDxfId="327"/>
    <tableColumn id="9" xr3:uid="{3EA16F86-4014-4C52-B11A-C4D5FE40D703}" name="Column9" headerRowDxfId="326" dataDxfId="325"/>
    <tableColumn id="10" xr3:uid="{0DFC0611-AAC3-4978-9D7A-6877B1C6049F}" name="Column10" headerRowDxfId="324" dataDxfId="323"/>
    <tableColumn id="11" xr3:uid="{344C0867-E725-4FCF-8E98-1EF68578B355}" name="Column11" headerRowDxfId="322" dataDxfId="321"/>
    <tableColumn id="12" xr3:uid="{CFD0CE6B-4A04-464B-B3A5-31D99DB9A7B7}" name="Column12" headerRowDxfId="320" dataDxfId="319"/>
    <tableColumn id="13" xr3:uid="{49CF1F14-F799-45EE-BC5E-1BC7010A7CEB}" name="Column13" headerRowDxfId="318" dataDxfId="317"/>
    <tableColumn id="14" xr3:uid="{187D87A0-4CEB-47BF-B720-5D10A3514349}" name="Column14" headerRowDxfId="316" dataDxfId="315">
      <calculatedColumnFormula>SUM(E128:P128)</calculatedColumnFormula>
    </tableColumn>
    <tableColumn id="15" xr3:uid="{1F373D4E-BFA3-4DAB-8A9F-3CDB3F4153BE}" name="Column15" headerRowDxfId="314" dataDxfId="313">
      <calculatedColumnFormula>COUNTIF(E128:P128,"&gt;1")</calculatedColumnFormula>
    </tableColumn>
    <tableColumn id="16" xr3:uid="{67ED1601-CF5F-447E-AF77-2BD762CEA2ED}" name="Column16" headerRowDxfId="312" dataDxfId="311">
      <calculatedColumnFormula>Table8[[#This Row],[Column14]]</calculatedColumnFormula>
    </tableColumn>
    <tableColumn id="17" xr3:uid="{126625CF-0A73-4F54-8B46-4E39CD211A39}" name="Column17" headerRowDxfId="310" dataDxfId="30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73B8706-03A1-44DE-AD55-F4ECAB610C67}" name="Table9" displayName="Table9" ref="D157:T175" headerRowCount="0" totalsRowShown="0" headerRowDxfId="308" dataDxfId="307" tableBorderDxfId="306">
  <tableColumns count="17">
    <tableColumn id="1" xr3:uid="{A048815E-EA06-44CA-896D-D564111DDB4A}" name="Column1" headerRowDxfId="305" dataDxfId="304"/>
    <tableColumn id="2" xr3:uid="{3E0B6DD3-C4A6-47CA-97A7-D64780CC14DE}" name="Column2" headerRowDxfId="303" dataDxfId="302"/>
    <tableColumn id="3" xr3:uid="{3C55A335-60D4-482B-93B0-0EBCFF103E94}" name="Column3" headerRowDxfId="301" dataDxfId="300"/>
    <tableColumn id="4" xr3:uid="{C15B6394-4CE2-405D-8310-A3A15A32D1B5}" name="Column4" headerRowDxfId="299" dataDxfId="298"/>
    <tableColumn id="5" xr3:uid="{079A9451-EDFE-46BE-94A2-796B859C7CA3}" name="Column5" headerRowDxfId="297" dataDxfId="296"/>
    <tableColumn id="6" xr3:uid="{F87761DD-CBF4-4650-8390-F1869631264B}" name="Column6" headerRowDxfId="295" dataDxfId="294"/>
    <tableColumn id="7" xr3:uid="{A6F96CF3-A29A-4FC6-8B00-4D3C119A12F0}" name="Column7" headerRowDxfId="293" dataDxfId="292"/>
    <tableColumn id="8" xr3:uid="{D0785C99-9F59-4B35-8B95-7C13B41B710E}" name="Column8" headerRowDxfId="291" dataDxfId="290"/>
    <tableColumn id="9" xr3:uid="{3E569786-68D0-478B-82B3-0E71A72846CA}" name="Column9" headerRowDxfId="289" dataDxfId="288"/>
    <tableColumn id="10" xr3:uid="{1456778C-8EAA-4ABE-BD0D-AFB617FC1392}" name="Column10" headerRowDxfId="287" dataDxfId="286"/>
    <tableColumn id="11" xr3:uid="{823A5ED3-9020-4EF4-AE01-A20347337BCD}" name="Column11" headerRowDxfId="285" dataDxfId="284"/>
    <tableColumn id="12" xr3:uid="{58638BAA-1F47-4394-91F8-32BA75AAC465}" name="Column12" headerRowDxfId="283" dataDxfId="282"/>
    <tableColumn id="13" xr3:uid="{4BE7205C-FAC8-4DA1-AAD1-649A85761621}" name="Column13" headerRowDxfId="281" dataDxfId="280"/>
    <tableColumn id="14" xr3:uid="{BA2141B5-795F-49FE-B15A-715606B71C34}" name="Column14" headerRowDxfId="279" dataDxfId="278">
      <calculatedColumnFormula>SUM(E157:P157)</calculatedColumnFormula>
    </tableColumn>
    <tableColumn id="15" xr3:uid="{F72AA8EE-9AFA-4756-B74C-9270ACB2E847}" name="Column15" dataDxfId="277">
      <calculatedColumnFormula>COUNTIF(E157:P157,"&gt;1")</calculatedColumnFormula>
    </tableColumn>
    <tableColumn id="16" xr3:uid="{750FD833-5291-4A09-99B2-33195777ADB7}" name="Column16" dataDxfId="276">
      <calculatedColumnFormula>Table9[[#This Row],[Column14]]</calculatedColumnFormula>
    </tableColumn>
    <tableColumn id="17" xr3:uid="{88D0457B-7F7F-4CE6-9D32-EDA936BEF219}" name="Column17" dataDxfId="27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B42F160-936A-4FFF-9710-FE7A7C880370}" name="Table10" displayName="Table10" ref="D179:T183" headerRowCount="0" totalsRowShown="0" headerRowDxfId="274" dataDxfId="273" tableBorderDxfId="272">
  <tableColumns count="17">
    <tableColumn id="1" xr3:uid="{5EB238DD-CC4D-4B28-90D0-5E40F8E0AB96}" name="Column1" headerRowDxfId="271" dataDxfId="270"/>
    <tableColumn id="2" xr3:uid="{DA52D91C-BA9E-41C4-8E0B-707B3FA3DFFD}" name="Column2" headerRowDxfId="269" dataDxfId="268"/>
    <tableColumn id="3" xr3:uid="{8BD2707B-1599-4AB4-89C9-1C9B1997E391}" name="Column3" headerRowDxfId="267" dataDxfId="266"/>
    <tableColumn id="4" xr3:uid="{44018FF1-D664-4717-AEAA-80846D8EB46D}" name="Column4" headerRowDxfId="265" dataDxfId="264"/>
    <tableColumn id="5" xr3:uid="{03115229-F690-4D04-BF5A-7729D2F4E519}" name="Column5" headerRowDxfId="263" dataDxfId="262"/>
    <tableColumn id="6" xr3:uid="{DAA4DFB5-382E-4ED7-880B-8863A5F31078}" name="Column6" headerRowDxfId="261" dataDxfId="260"/>
    <tableColumn id="7" xr3:uid="{F6103668-4993-4606-BFDC-DBB4C7811A97}" name="Column7" headerRowDxfId="259" dataDxfId="258"/>
    <tableColumn id="8" xr3:uid="{1880D148-8E6E-4C52-8EC5-234AD8BF1938}" name="Column8" headerRowDxfId="257" dataDxfId="256"/>
    <tableColumn id="9" xr3:uid="{03E8B2EF-985B-414F-9E3A-6850C6C63E9D}" name="Column9" headerRowDxfId="255" dataDxfId="254"/>
    <tableColumn id="10" xr3:uid="{C201CFD5-6850-4C69-8CC7-442877B84EC0}" name="Column10" headerRowDxfId="253" dataDxfId="252"/>
    <tableColumn id="11" xr3:uid="{1E8AEF9E-F9DF-440F-853F-E966FA438FFB}" name="Column11" headerRowDxfId="251" dataDxfId="250"/>
    <tableColumn id="12" xr3:uid="{749A3B74-B320-4DF1-A061-BCF0D87309FD}" name="Column12" headerRowDxfId="249" dataDxfId="248"/>
    <tableColumn id="13" xr3:uid="{D8D086D6-201A-44B5-84C6-75EB035296E7}" name="Column13" headerRowDxfId="247" dataDxfId="246"/>
    <tableColumn id="14" xr3:uid="{D680920C-1CAB-42DD-8223-D35F77C3E622}" name="Column14" headerRowDxfId="245" dataDxfId="244">
      <calculatedColumnFormula>SUM(E179:P179)</calculatedColumnFormula>
    </tableColumn>
    <tableColumn id="15" xr3:uid="{30B72E62-893D-48F6-9056-A75D4D49E0DC}" name="Column15" headerRowDxfId="243" dataDxfId="242">
      <calculatedColumnFormula>COUNTIF(E179:P179,"&gt;1")</calculatedColumnFormula>
    </tableColumn>
    <tableColumn id="16" xr3:uid="{1502A03E-C109-4132-B808-0C2F008AE9A9}" name="Column16" headerRowDxfId="241" dataDxfId="240"/>
    <tableColumn id="17" xr3:uid="{3A979CEB-1111-4E4B-BDEB-3F5D83B7DBF5}" name="Column17" headerRowDxfId="239" dataDxfId="2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82C-DA6E-4D60-A40A-C87F9C056071}">
  <sheetPr>
    <pageSetUpPr fitToPage="1"/>
  </sheetPr>
  <dimension ref="A2:T244"/>
  <sheetViews>
    <sheetView tabSelected="1" topLeftCell="A29" zoomScaleNormal="100" workbookViewId="0">
      <selection activeCell="O41" sqref="O41"/>
    </sheetView>
  </sheetViews>
  <sheetFormatPr defaultRowHeight="15" x14ac:dyDescent="0.25"/>
  <cols>
    <col min="4" max="4" width="16.28515625" bestFit="1" customWidth="1"/>
    <col min="5" max="20" width="4.7109375" customWidth="1"/>
  </cols>
  <sheetData>
    <row r="2" spans="1:20" x14ac:dyDescent="0.25">
      <c r="D2" s="64" t="s">
        <v>128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25"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x14ac:dyDescent="0.25"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x14ac:dyDescent="0.25"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5.75" thickBot="1" x14ac:dyDescent="0.3">
      <c r="Q6" s="65" t="s">
        <v>93</v>
      </c>
      <c r="R6" s="65"/>
      <c r="S6" s="65"/>
      <c r="T6" s="65"/>
    </row>
    <row r="7" spans="1:20" ht="57.75" thickBot="1" x14ac:dyDescent="0.3">
      <c r="E7" s="19" t="s">
        <v>19</v>
      </c>
      <c r="F7" s="18" t="s">
        <v>20</v>
      </c>
      <c r="G7" s="19" t="s">
        <v>132</v>
      </c>
      <c r="H7" s="18" t="s">
        <v>133</v>
      </c>
      <c r="I7" s="19" t="s">
        <v>21</v>
      </c>
      <c r="J7" s="17" t="s">
        <v>22</v>
      </c>
      <c r="K7" s="21" t="s">
        <v>23</v>
      </c>
      <c r="L7" s="17"/>
      <c r="M7" s="21" t="s">
        <v>24</v>
      </c>
      <c r="N7" s="17" t="s">
        <v>25</v>
      </c>
      <c r="O7" s="21" t="s">
        <v>26</v>
      </c>
      <c r="P7" s="17" t="s">
        <v>27</v>
      </c>
      <c r="Q7" s="13"/>
      <c r="R7" s="13"/>
      <c r="S7" s="13"/>
      <c r="T7" s="13"/>
    </row>
    <row r="8" spans="1:20" ht="156.75" thickBot="1" x14ac:dyDescent="0.3">
      <c r="E8" s="20" t="s">
        <v>28</v>
      </c>
      <c r="F8" s="15" t="s">
        <v>129</v>
      </c>
      <c r="G8" s="20" t="s">
        <v>131</v>
      </c>
      <c r="H8" s="15" t="s">
        <v>88</v>
      </c>
      <c r="I8" s="20" t="s">
        <v>29</v>
      </c>
      <c r="J8" s="14" t="s">
        <v>30</v>
      </c>
      <c r="K8" s="22" t="s">
        <v>88</v>
      </c>
      <c r="L8" s="14"/>
      <c r="M8" s="22" t="s">
        <v>28</v>
      </c>
      <c r="N8" s="14" t="s">
        <v>31</v>
      </c>
      <c r="O8" s="22" t="s">
        <v>32</v>
      </c>
      <c r="P8" s="14" t="s">
        <v>33</v>
      </c>
      <c r="Q8" s="19" t="s">
        <v>34</v>
      </c>
      <c r="R8" s="16" t="s">
        <v>92</v>
      </c>
      <c r="S8" s="19" t="s">
        <v>91</v>
      </c>
      <c r="T8" s="16" t="s">
        <v>15</v>
      </c>
    </row>
    <row r="9" spans="1:20" ht="15.75" thickBot="1" x14ac:dyDescent="0.3">
      <c r="A9" s="62" t="s">
        <v>94</v>
      </c>
      <c r="B9" s="63"/>
      <c r="D9" s="2" t="s">
        <v>17</v>
      </c>
    </row>
    <row r="10" spans="1:20" ht="15.75" thickBot="1" x14ac:dyDescent="0.3">
      <c r="A10" s="1" t="s">
        <v>15</v>
      </c>
      <c r="B10" s="1" t="s">
        <v>16</v>
      </c>
    </row>
    <row r="11" spans="1:20" ht="15.75" thickBot="1" x14ac:dyDescent="0.3">
      <c r="A11" s="2" t="s">
        <v>0</v>
      </c>
      <c r="B11" s="2">
        <v>20</v>
      </c>
      <c r="D11" s="30" t="s">
        <v>18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1"/>
      <c r="R11" s="35"/>
      <c r="S11" s="35"/>
      <c r="T11" s="35"/>
    </row>
    <row r="12" spans="1:20" x14ac:dyDescent="0.25">
      <c r="A12" s="3" t="s">
        <v>1</v>
      </c>
      <c r="B12" s="3">
        <v>17</v>
      </c>
      <c r="D12" s="23" t="s">
        <v>101</v>
      </c>
      <c r="E12" s="6">
        <v>13</v>
      </c>
      <c r="F12" s="6"/>
      <c r="G12" s="6">
        <v>20</v>
      </c>
      <c r="H12" s="6">
        <v>20</v>
      </c>
      <c r="I12" s="6">
        <v>17</v>
      </c>
      <c r="J12" s="6">
        <v>20</v>
      </c>
      <c r="K12" s="6">
        <v>20</v>
      </c>
      <c r="L12" s="6"/>
      <c r="M12" s="6">
        <v>20</v>
      </c>
      <c r="N12" s="6">
        <v>20</v>
      </c>
      <c r="O12" s="6">
        <v>17</v>
      </c>
      <c r="P12" s="23"/>
      <c r="Q12" s="24">
        <f t="shared" ref="Q12:Q20" si="0">SUM(E12:P12)</f>
        <v>167</v>
      </c>
      <c r="R12" s="24">
        <f t="shared" ref="R12:R18" si="1">COUNTIF(E12:P12,"&gt;1")</f>
        <v>9</v>
      </c>
      <c r="S12" s="29">
        <v>147</v>
      </c>
      <c r="T12" s="24" t="s">
        <v>0</v>
      </c>
    </row>
    <row r="13" spans="1:20" x14ac:dyDescent="0.25">
      <c r="A13" s="3" t="s">
        <v>2</v>
      </c>
      <c r="B13" s="3">
        <v>15</v>
      </c>
      <c r="D13" s="23" t="s">
        <v>130</v>
      </c>
      <c r="E13" s="28">
        <v>20</v>
      </c>
      <c r="F13" s="6"/>
      <c r="G13" s="6"/>
      <c r="H13" s="6">
        <v>17</v>
      </c>
      <c r="I13" s="6">
        <v>20</v>
      </c>
      <c r="J13" s="6"/>
      <c r="K13" s="6"/>
      <c r="L13" s="6"/>
      <c r="M13" s="6"/>
      <c r="N13" s="6">
        <v>17</v>
      </c>
      <c r="O13" s="6">
        <v>20</v>
      </c>
      <c r="P13" s="23">
        <v>20</v>
      </c>
      <c r="Q13" s="8">
        <f t="shared" si="0"/>
        <v>114</v>
      </c>
      <c r="R13" s="8">
        <f t="shared" si="1"/>
        <v>6</v>
      </c>
      <c r="S13" s="23">
        <v>114</v>
      </c>
      <c r="T13" s="8" t="s">
        <v>1</v>
      </c>
    </row>
    <row r="14" spans="1:20" x14ac:dyDescent="0.25">
      <c r="A14" s="3" t="s">
        <v>3</v>
      </c>
      <c r="B14" s="3">
        <v>13</v>
      </c>
      <c r="D14" s="23" t="s">
        <v>35</v>
      </c>
      <c r="E14" s="28">
        <v>15</v>
      </c>
      <c r="F14" s="6"/>
      <c r="G14" s="6"/>
      <c r="H14" s="6">
        <v>15</v>
      </c>
      <c r="I14" s="6"/>
      <c r="J14" s="6"/>
      <c r="K14" s="6"/>
      <c r="L14" s="6"/>
      <c r="M14" s="6">
        <v>17</v>
      </c>
      <c r="N14" s="6">
        <v>13</v>
      </c>
      <c r="O14" s="6">
        <v>15</v>
      </c>
      <c r="P14" s="23"/>
      <c r="Q14" s="8">
        <f t="shared" si="0"/>
        <v>75</v>
      </c>
      <c r="R14" s="8">
        <f t="shared" si="1"/>
        <v>5</v>
      </c>
      <c r="S14" s="23">
        <v>75</v>
      </c>
      <c r="T14" s="8" t="s">
        <v>2</v>
      </c>
    </row>
    <row r="15" spans="1:20" x14ac:dyDescent="0.25">
      <c r="A15" s="3" t="s">
        <v>4</v>
      </c>
      <c r="B15" s="3">
        <v>11</v>
      </c>
      <c r="D15" s="23" t="s">
        <v>79</v>
      </c>
      <c r="E15" s="6">
        <v>17</v>
      </c>
      <c r="F15" s="6"/>
      <c r="G15" s="6"/>
      <c r="H15" s="6"/>
      <c r="I15" s="6"/>
      <c r="J15" s="6"/>
      <c r="K15" s="6">
        <v>17</v>
      </c>
      <c r="L15" s="6"/>
      <c r="M15" s="6"/>
      <c r="N15" s="6">
        <v>15</v>
      </c>
      <c r="O15" s="6">
        <v>11</v>
      </c>
      <c r="P15" s="23"/>
      <c r="Q15" s="8">
        <f t="shared" si="0"/>
        <v>60</v>
      </c>
      <c r="R15" s="8">
        <f t="shared" si="1"/>
        <v>4</v>
      </c>
      <c r="S15" s="23">
        <v>60</v>
      </c>
      <c r="T15" s="8"/>
    </row>
    <row r="16" spans="1:20" x14ac:dyDescent="0.25">
      <c r="A16" s="3" t="s">
        <v>5</v>
      </c>
      <c r="B16" s="3">
        <v>10</v>
      </c>
      <c r="D16" s="23" t="s">
        <v>171</v>
      </c>
      <c r="E16" s="6"/>
      <c r="F16" s="6"/>
      <c r="G16" s="6">
        <v>17</v>
      </c>
      <c r="H16" s="6"/>
      <c r="I16" s="6"/>
      <c r="J16" s="6"/>
      <c r="K16" s="6"/>
      <c r="L16" s="6"/>
      <c r="M16" s="6"/>
      <c r="N16" s="6"/>
      <c r="O16" s="6"/>
      <c r="P16" s="23"/>
      <c r="Q16" s="8">
        <f t="shared" si="0"/>
        <v>17</v>
      </c>
      <c r="R16" s="8">
        <f t="shared" si="1"/>
        <v>1</v>
      </c>
      <c r="S16" s="23">
        <v>17</v>
      </c>
      <c r="T16" s="8"/>
    </row>
    <row r="17" spans="1:20" x14ac:dyDescent="0.25">
      <c r="A17" s="3" t="s">
        <v>6</v>
      </c>
      <c r="B17" s="3">
        <v>9</v>
      </c>
      <c r="D17" s="23" t="s">
        <v>172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>
        <v>13</v>
      </c>
      <c r="P17" s="23"/>
      <c r="Q17" s="8">
        <f t="shared" si="0"/>
        <v>13</v>
      </c>
      <c r="R17" s="8">
        <f t="shared" si="1"/>
        <v>1</v>
      </c>
      <c r="S17" s="23">
        <v>13</v>
      </c>
      <c r="T17" s="8"/>
    </row>
    <row r="18" spans="1:20" x14ac:dyDescent="0.25">
      <c r="A18" s="3" t="s">
        <v>7</v>
      </c>
      <c r="B18" s="3">
        <v>8</v>
      </c>
      <c r="D18" s="23" t="s">
        <v>53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10</v>
      </c>
      <c r="P18" s="23"/>
      <c r="Q18" s="8">
        <f t="shared" si="0"/>
        <v>10</v>
      </c>
      <c r="R18" s="8">
        <f t="shared" si="1"/>
        <v>1</v>
      </c>
      <c r="S18" s="23">
        <v>10</v>
      </c>
      <c r="T18" s="8"/>
    </row>
    <row r="19" spans="1:20" x14ac:dyDescent="0.25">
      <c r="A19" s="3" t="s">
        <v>8</v>
      </c>
      <c r="B19" s="3">
        <v>7</v>
      </c>
      <c r="D19" s="2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3"/>
      <c r="Q19" s="8">
        <f t="shared" si="0"/>
        <v>0</v>
      </c>
      <c r="R19" s="8">
        <f t="shared" ref="R19:R20" si="2">COUNTIF(E19:P19,"&gt;1")</f>
        <v>0</v>
      </c>
      <c r="S19" s="23"/>
      <c r="T19" s="8"/>
    </row>
    <row r="20" spans="1:20" x14ac:dyDescent="0.25">
      <c r="A20" s="3" t="s">
        <v>9</v>
      </c>
      <c r="B20" s="3">
        <v>6</v>
      </c>
      <c r="D20" s="2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3"/>
      <c r="Q20" s="8">
        <f t="shared" si="0"/>
        <v>0</v>
      </c>
      <c r="R20" s="8">
        <f t="shared" si="2"/>
        <v>0</v>
      </c>
      <c r="S20" s="23"/>
      <c r="T20" s="8"/>
    </row>
    <row r="21" spans="1:20" ht="15.75" thickBot="1" x14ac:dyDescent="0.3">
      <c r="A21" s="3" t="s">
        <v>10</v>
      </c>
      <c r="B21" s="3">
        <v>5</v>
      </c>
    </row>
    <row r="22" spans="1:20" ht="15.75" thickBot="1" x14ac:dyDescent="0.3">
      <c r="A22" s="3" t="s">
        <v>11</v>
      </c>
      <c r="B22" s="3">
        <v>4</v>
      </c>
      <c r="D22" s="30" t="s">
        <v>36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1"/>
      <c r="R22" s="6"/>
      <c r="S22" s="6">
        <f>Table3[[#This Row],[Column14]]</f>
        <v>0</v>
      </c>
      <c r="T22" s="6"/>
    </row>
    <row r="23" spans="1:20" x14ac:dyDescent="0.25">
      <c r="A23" s="3" t="s">
        <v>12</v>
      </c>
      <c r="B23" s="3">
        <v>3</v>
      </c>
      <c r="D23" s="24" t="s">
        <v>61</v>
      </c>
      <c r="E23" s="34">
        <v>20</v>
      </c>
      <c r="F23" s="34"/>
      <c r="G23" s="34"/>
      <c r="H23" s="34">
        <v>20</v>
      </c>
      <c r="I23" s="34"/>
      <c r="J23" s="34">
        <v>20</v>
      </c>
      <c r="K23" s="34">
        <v>20</v>
      </c>
      <c r="L23" s="34"/>
      <c r="M23" s="34">
        <v>20</v>
      </c>
      <c r="N23" s="34"/>
      <c r="O23" s="34">
        <v>20</v>
      </c>
      <c r="P23" s="29">
        <v>20</v>
      </c>
      <c r="Q23" s="24">
        <v>140</v>
      </c>
      <c r="R23" s="24">
        <f t="shared" ref="R23:R29" si="3">COUNTIF(E23:P23,"&gt;1")</f>
        <v>7</v>
      </c>
      <c r="S23" s="29">
        <f>Table3[[#This Row],[Column14]]</f>
        <v>140</v>
      </c>
      <c r="T23" s="24" t="s">
        <v>0</v>
      </c>
    </row>
    <row r="24" spans="1:20" x14ac:dyDescent="0.25">
      <c r="A24" s="3" t="s">
        <v>13</v>
      </c>
      <c r="B24" s="3">
        <v>2</v>
      </c>
      <c r="D24" s="8" t="s">
        <v>37</v>
      </c>
      <c r="E24" s="6"/>
      <c r="F24" s="6"/>
      <c r="G24" s="6">
        <v>20</v>
      </c>
      <c r="H24" s="6">
        <v>15</v>
      </c>
      <c r="I24" s="6">
        <v>20</v>
      </c>
      <c r="J24" s="6"/>
      <c r="K24" s="6">
        <v>17</v>
      </c>
      <c r="L24" s="6"/>
      <c r="M24" s="6"/>
      <c r="N24" s="6">
        <v>20</v>
      </c>
      <c r="O24" s="6">
        <v>13</v>
      </c>
      <c r="P24" s="23">
        <v>17</v>
      </c>
      <c r="Q24" s="8">
        <v>122</v>
      </c>
      <c r="R24" s="8">
        <f t="shared" si="3"/>
        <v>7</v>
      </c>
      <c r="S24" s="23">
        <f>Table3[[#This Row],[Column14]]</f>
        <v>122</v>
      </c>
      <c r="T24" s="8" t="s">
        <v>1</v>
      </c>
    </row>
    <row r="25" spans="1:20" ht="15.75" thickBot="1" x14ac:dyDescent="0.3">
      <c r="A25" s="4" t="s">
        <v>14</v>
      </c>
      <c r="B25" s="4">
        <v>1</v>
      </c>
      <c r="D25" s="8" t="s">
        <v>62</v>
      </c>
      <c r="E25" s="6">
        <v>11</v>
      </c>
      <c r="F25" s="6"/>
      <c r="G25" s="6"/>
      <c r="H25" s="6"/>
      <c r="I25" s="6"/>
      <c r="J25" s="6">
        <v>17</v>
      </c>
      <c r="K25" s="6"/>
      <c r="L25" s="6"/>
      <c r="M25" s="6"/>
      <c r="N25" s="6">
        <v>17</v>
      </c>
      <c r="O25" s="6">
        <v>15</v>
      </c>
      <c r="P25" s="23">
        <v>15</v>
      </c>
      <c r="Q25" s="8">
        <v>75</v>
      </c>
      <c r="R25" s="8">
        <f t="shared" si="3"/>
        <v>5</v>
      </c>
      <c r="S25" s="23">
        <f>Table3[[#This Row],[Column14]]</f>
        <v>75</v>
      </c>
      <c r="T25" s="8" t="s">
        <v>2</v>
      </c>
    </row>
    <row r="26" spans="1:20" x14ac:dyDescent="0.25">
      <c r="D26" s="8" t="s">
        <v>102</v>
      </c>
      <c r="E26" s="6">
        <v>15</v>
      </c>
      <c r="F26" s="6"/>
      <c r="G26" s="6">
        <v>17</v>
      </c>
      <c r="H26" s="6">
        <v>17</v>
      </c>
      <c r="I26" s="6"/>
      <c r="J26" s="6"/>
      <c r="K26" s="6"/>
      <c r="L26" s="6"/>
      <c r="M26" s="6"/>
      <c r="N26" s="6"/>
      <c r="O26" s="6"/>
      <c r="P26" s="23"/>
      <c r="Q26" s="8">
        <v>49</v>
      </c>
      <c r="R26" s="8">
        <f t="shared" si="3"/>
        <v>3</v>
      </c>
      <c r="S26" s="23">
        <f>Table3[[#This Row],[Column14]]</f>
        <v>49</v>
      </c>
      <c r="T26" s="8"/>
    </row>
    <row r="27" spans="1:20" x14ac:dyDescent="0.25">
      <c r="D27" s="23" t="s">
        <v>153</v>
      </c>
      <c r="E27" s="6">
        <v>17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23"/>
      <c r="Q27" s="8">
        <v>17</v>
      </c>
      <c r="R27" s="8">
        <f t="shared" si="3"/>
        <v>1</v>
      </c>
      <c r="S27" s="23">
        <f>Table3[[#This Row],[Column14]]</f>
        <v>17</v>
      </c>
      <c r="T27" s="8"/>
    </row>
    <row r="28" spans="1:20" x14ac:dyDescent="0.25">
      <c r="D28" s="23" t="s">
        <v>116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>
        <v>17</v>
      </c>
      <c r="P28" s="23"/>
      <c r="Q28" s="8">
        <v>17</v>
      </c>
      <c r="R28" s="8">
        <f>COUNTIF(E28:P28,"&gt;1")</f>
        <v>1</v>
      </c>
      <c r="S28" s="23">
        <f>Table3[[#This Row],[Column14]]</f>
        <v>17</v>
      </c>
      <c r="T28" s="8"/>
    </row>
    <row r="29" spans="1:20" x14ac:dyDescent="0.25">
      <c r="D29" s="8" t="s">
        <v>117</v>
      </c>
      <c r="E29" s="6">
        <v>13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23"/>
      <c r="Q29" s="8">
        <v>13</v>
      </c>
      <c r="R29" s="8">
        <f t="shared" si="3"/>
        <v>1</v>
      </c>
      <c r="S29" s="23">
        <f>Table3[[#This Row],[Column14]]</f>
        <v>13</v>
      </c>
      <c r="T29" s="8"/>
    </row>
    <row r="30" spans="1:20" ht="15.75" thickBot="1" x14ac:dyDescent="0.3">
      <c r="D30" s="2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26"/>
      <c r="Q30" s="27"/>
      <c r="R30" s="27"/>
      <c r="S30" s="26">
        <f>Table3[[#This Row],[Column14]]</f>
        <v>0</v>
      </c>
      <c r="T30" s="27"/>
    </row>
    <row r="31" spans="1:20" x14ac:dyDescent="0.25">
      <c r="D31" s="2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23"/>
      <c r="Q31" s="8"/>
      <c r="R31" s="6"/>
      <c r="S31" s="6"/>
      <c r="T31" s="6"/>
    </row>
    <row r="32" spans="1:20" ht="15.75" thickBot="1" x14ac:dyDescent="0.3"/>
    <row r="33" spans="4:20" ht="15.75" thickBot="1" x14ac:dyDescent="0.3">
      <c r="D33" s="30" t="s">
        <v>38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10"/>
      <c r="Q33" s="11"/>
      <c r="R33" s="6"/>
      <c r="S33" s="6">
        <f>Table4[[#This Row],[Column14]]</f>
        <v>0</v>
      </c>
      <c r="T33" s="6"/>
    </row>
    <row r="34" spans="4:20" x14ac:dyDescent="0.25">
      <c r="D34" s="24" t="s">
        <v>43</v>
      </c>
      <c r="E34" s="34"/>
      <c r="F34" s="34"/>
      <c r="G34" s="34">
        <v>15</v>
      </c>
      <c r="H34" s="34"/>
      <c r="I34" s="34">
        <v>13</v>
      </c>
      <c r="J34" s="34">
        <v>13</v>
      </c>
      <c r="K34" s="34">
        <v>20</v>
      </c>
      <c r="L34" s="34"/>
      <c r="M34" s="34"/>
      <c r="N34" s="34">
        <v>15</v>
      </c>
      <c r="O34" s="34">
        <v>10</v>
      </c>
      <c r="P34" s="29">
        <v>17</v>
      </c>
      <c r="Q34" s="31">
        <f>SUM(Table4[[#This Row],[Column2]:[Column13]])</f>
        <v>103</v>
      </c>
      <c r="R34" s="24">
        <f t="shared" ref="R34:R55" si="4">COUNTIF(E34:P34,"&gt;1")</f>
        <v>7</v>
      </c>
      <c r="S34" s="29">
        <f>Table4[[#This Row],[Column14]]</f>
        <v>103</v>
      </c>
      <c r="T34" s="24" t="s">
        <v>0</v>
      </c>
    </row>
    <row r="35" spans="4:20" x14ac:dyDescent="0.25">
      <c r="D35" s="8" t="s">
        <v>39</v>
      </c>
      <c r="E35" s="6"/>
      <c r="F35" s="6"/>
      <c r="G35" s="6"/>
      <c r="H35" s="6">
        <v>17</v>
      </c>
      <c r="I35" s="6">
        <v>20</v>
      </c>
      <c r="J35" s="6">
        <v>20</v>
      </c>
      <c r="K35" s="6"/>
      <c r="L35" s="6"/>
      <c r="M35" s="6">
        <v>20</v>
      </c>
      <c r="N35" s="6">
        <v>20</v>
      </c>
      <c r="O35" s="6"/>
      <c r="P35" s="23"/>
      <c r="Q35" s="25">
        <v>97</v>
      </c>
      <c r="R35" s="8">
        <f t="shared" si="4"/>
        <v>5</v>
      </c>
      <c r="S35" s="23">
        <f>Table4[[#This Row],[Column14]]</f>
        <v>97</v>
      </c>
      <c r="T35" s="8" t="s">
        <v>1</v>
      </c>
    </row>
    <row r="36" spans="4:20" x14ac:dyDescent="0.25">
      <c r="D36" s="8" t="s">
        <v>47</v>
      </c>
      <c r="E36" s="6"/>
      <c r="F36" s="6"/>
      <c r="G36" s="6"/>
      <c r="H36" s="6"/>
      <c r="I36" s="6">
        <v>11</v>
      </c>
      <c r="J36" s="6"/>
      <c r="K36" s="6">
        <v>17</v>
      </c>
      <c r="L36" s="6"/>
      <c r="M36" s="6"/>
      <c r="N36" s="6">
        <v>11</v>
      </c>
      <c r="O36" s="6">
        <v>7</v>
      </c>
      <c r="P36" s="23">
        <v>15</v>
      </c>
      <c r="Q36" s="25">
        <v>61</v>
      </c>
      <c r="R36" s="8">
        <f t="shared" si="4"/>
        <v>5</v>
      </c>
      <c r="S36" s="23">
        <f>Table4[[#This Row],[Column14]]</f>
        <v>61</v>
      </c>
      <c r="T36" s="8" t="s">
        <v>2</v>
      </c>
    </row>
    <row r="37" spans="4:20" x14ac:dyDescent="0.25">
      <c r="D37" s="8" t="s">
        <v>84</v>
      </c>
      <c r="E37" s="6">
        <v>10</v>
      </c>
      <c r="F37" s="6"/>
      <c r="G37" s="6">
        <v>17</v>
      </c>
      <c r="H37" s="6"/>
      <c r="I37" s="6"/>
      <c r="J37" s="6"/>
      <c r="K37" s="6"/>
      <c r="L37" s="6"/>
      <c r="M37" s="6"/>
      <c r="N37" s="6"/>
      <c r="O37" s="6">
        <v>11</v>
      </c>
      <c r="P37" s="23">
        <v>20</v>
      </c>
      <c r="Q37" s="25">
        <f>SUM(Table4[[#This Row],[Column2]:[Column13]])</f>
        <v>58</v>
      </c>
      <c r="R37" s="8">
        <f t="shared" si="4"/>
        <v>4</v>
      </c>
      <c r="S37" s="23">
        <f>Table4[[#This Row],[Column14]]</f>
        <v>58</v>
      </c>
      <c r="T37" s="8"/>
    </row>
    <row r="38" spans="4:20" x14ac:dyDescent="0.25">
      <c r="D38" s="8" t="s">
        <v>95</v>
      </c>
      <c r="E38" s="6">
        <v>15</v>
      </c>
      <c r="F38" s="6"/>
      <c r="G38" s="6"/>
      <c r="H38" s="6"/>
      <c r="I38" s="6"/>
      <c r="J38" s="6"/>
      <c r="K38" s="6"/>
      <c r="L38" s="6"/>
      <c r="M38" s="6"/>
      <c r="N38" s="6">
        <v>17</v>
      </c>
      <c r="O38" s="6">
        <v>13</v>
      </c>
      <c r="P38" s="23"/>
      <c r="Q38" s="25">
        <v>45</v>
      </c>
      <c r="R38" s="8">
        <f t="shared" si="4"/>
        <v>3</v>
      </c>
      <c r="S38" s="23">
        <f>Table4[[#This Row],[Column14]]</f>
        <v>45</v>
      </c>
      <c r="T38" s="8"/>
    </row>
    <row r="39" spans="4:20" x14ac:dyDescent="0.25">
      <c r="D39" s="8" t="s">
        <v>154</v>
      </c>
      <c r="E39" s="6">
        <v>17</v>
      </c>
      <c r="F39" s="6"/>
      <c r="G39" s="6">
        <v>20</v>
      </c>
      <c r="H39" s="6"/>
      <c r="I39" s="6"/>
      <c r="J39" s="6"/>
      <c r="K39" s="6"/>
      <c r="L39" s="6"/>
      <c r="M39" s="6"/>
      <c r="N39" s="6"/>
      <c r="O39" s="6"/>
      <c r="P39" s="23"/>
      <c r="Q39" s="25">
        <v>37</v>
      </c>
      <c r="R39" s="8">
        <f t="shared" si="4"/>
        <v>2</v>
      </c>
      <c r="S39" s="23">
        <f>Table4[[#This Row],[Column14]]</f>
        <v>37</v>
      </c>
      <c r="T39" s="8"/>
    </row>
    <row r="40" spans="4:20" x14ac:dyDescent="0.25">
      <c r="D40" s="8" t="s">
        <v>81</v>
      </c>
      <c r="E40" s="6"/>
      <c r="F40" s="6"/>
      <c r="G40" s="6"/>
      <c r="H40" s="6">
        <v>20</v>
      </c>
      <c r="I40" s="6">
        <v>15</v>
      </c>
      <c r="J40" s="6"/>
      <c r="K40" s="6"/>
      <c r="L40" s="6"/>
      <c r="M40" s="6"/>
      <c r="N40" s="6"/>
      <c r="O40" s="6"/>
      <c r="P40" s="23"/>
      <c r="Q40" s="25">
        <v>35</v>
      </c>
      <c r="R40" s="8">
        <f t="shared" si="4"/>
        <v>2</v>
      </c>
      <c r="S40" s="23">
        <f>Table4[[#This Row],[Column14]]</f>
        <v>35</v>
      </c>
      <c r="T40" s="8"/>
    </row>
    <row r="41" spans="4:20" x14ac:dyDescent="0.25">
      <c r="D41" s="8" t="s">
        <v>80</v>
      </c>
      <c r="E41" s="6">
        <v>20</v>
      </c>
      <c r="F41" s="6"/>
      <c r="G41" s="6"/>
      <c r="H41" s="6"/>
      <c r="I41" s="6"/>
      <c r="J41" s="6">
        <v>15</v>
      </c>
      <c r="K41" s="6"/>
      <c r="L41" s="6"/>
      <c r="M41" s="6"/>
      <c r="N41" s="6"/>
      <c r="O41" s="6"/>
      <c r="P41" s="23"/>
      <c r="Q41" s="25">
        <v>35</v>
      </c>
      <c r="R41" s="8">
        <f t="shared" si="4"/>
        <v>2</v>
      </c>
      <c r="S41" s="23">
        <f>Table4[[#This Row],[Column14]]</f>
        <v>35</v>
      </c>
      <c r="T41" s="8"/>
    </row>
    <row r="42" spans="4:20" x14ac:dyDescent="0.25">
      <c r="D42" s="23" t="s">
        <v>174</v>
      </c>
      <c r="E42" s="6"/>
      <c r="F42" s="6"/>
      <c r="G42" s="6"/>
      <c r="H42" s="6"/>
      <c r="I42" s="6">
        <v>17</v>
      </c>
      <c r="J42" s="6">
        <v>17</v>
      </c>
      <c r="K42" s="6"/>
      <c r="L42" s="6"/>
      <c r="M42" s="6"/>
      <c r="N42" s="6"/>
      <c r="O42" s="6"/>
      <c r="P42" s="23"/>
      <c r="Q42" s="48">
        <v>34</v>
      </c>
      <c r="R42" s="8">
        <f>COUNTIF(E42:P42,"&gt;1")</f>
        <v>2</v>
      </c>
      <c r="S42" s="23">
        <f>Table4[[#This Row],[Column14]]</f>
        <v>34</v>
      </c>
      <c r="T42" s="8"/>
    </row>
    <row r="43" spans="4:20" x14ac:dyDescent="0.25">
      <c r="D43" s="8" t="s">
        <v>197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20</v>
      </c>
      <c r="P43" s="23"/>
      <c r="Q43" s="25">
        <v>20</v>
      </c>
      <c r="R43" s="8">
        <f t="shared" si="4"/>
        <v>1</v>
      </c>
      <c r="S43" s="23">
        <f>Table4[[#This Row],[Column14]]</f>
        <v>20</v>
      </c>
      <c r="T43" s="8"/>
    </row>
    <row r="44" spans="4:20" x14ac:dyDescent="0.25">
      <c r="D44" s="23" t="s">
        <v>76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17</v>
      </c>
      <c r="P44" s="23"/>
      <c r="Q44" s="48">
        <v>17</v>
      </c>
      <c r="R44" s="8">
        <f>COUNTIF(E44:P44,"&gt;1")</f>
        <v>1</v>
      </c>
      <c r="S44" s="23">
        <f>Table4[[#This Row],[Column14]]</f>
        <v>17</v>
      </c>
      <c r="T44" s="8"/>
    </row>
    <row r="45" spans="4:20" x14ac:dyDescent="0.25">
      <c r="D45" s="8" t="s">
        <v>117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15</v>
      </c>
      <c r="P45" s="23"/>
      <c r="Q45" s="25">
        <v>15</v>
      </c>
      <c r="R45" s="8">
        <f t="shared" si="4"/>
        <v>1</v>
      </c>
      <c r="S45" s="23">
        <f>Table4[[#This Row],[Column14]]</f>
        <v>15</v>
      </c>
      <c r="T45" s="8"/>
    </row>
    <row r="46" spans="4:20" x14ac:dyDescent="0.25">
      <c r="D46" s="8" t="s">
        <v>63</v>
      </c>
      <c r="E46" s="6"/>
      <c r="F46" s="6"/>
      <c r="G46" s="6"/>
      <c r="H46" s="6">
        <v>15</v>
      </c>
      <c r="I46" s="6"/>
      <c r="J46" s="6"/>
      <c r="K46" s="6"/>
      <c r="L46" s="6"/>
      <c r="M46" s="6"/>
      <c r="N46" s="6"/>
      <c r="O46" s="6"/>
      <c r="P46" s="23"/>
      <c r="Q46" s="25">
        <v>15</v>
      </c>
      <c r="R46" s="8">
        <f t="shared" si="4"/>
        <v>1</v>
      </c>
      <c r="S46" s="23">
        <f>Table4[[#This Row],[Column14]]</f>
        <v>15</v>
      </c>
      <c r="T46" s="8"/>
    </row>
    <row r="47" spans="4:20" x14ac:dyDescent="0.25">
      <c r="D47" s="23" t="s">
        <v>82</v>
      </c>
      <c r="E47" s="6"/>
      <c r="F47" s="6"/>
      <c r="G47" s="6"/>
      <c r="H47" s="6"/>
      <c r="I47" s="6"/>
      <c r="J47" s="6"/>
      <c r="K47" s="6"/>
      <c r="L47" s="6"/>
      <c r="M47" s="6"/>
      <c r="N47" s="6">
        <v>13</v>
      </c>
      <c r="O47" s="6"/>
      <c r="P47" s="23"/>
      <c r="Q47" s="48">
        <v>13</v>
      </c>
      <c r="R47" s="8">
        <f>COUNTIF(E47:P47,"&gt;1")</f>
        <v>1</v>
      </c>
      <c r="S47" s="23">
        <f>Table4[[#This Row],[Column14]]</f>
        <v>13</v>
      </c>
      <c r="T47" s="8"/>
    </row>
    <row r="48" spans="4:20" x14ac:dyDescent="0.25">
      <c r="D48" s="23" t="s">
        <v>124</v>
      </c>
      <c r="E48" s="6">
        <v>13</v>
      </c>
      <c r="F48" s="6"/>
      <c r="G48" s="6"/>
      <c r="H48" s="6"/>
      <c r="I48" s="6"/>
      <c r="J48" s="6"/>
      <c r="K48" s="6"/>
      <c r="L48" s="6"/>
      <c r="M48" s="6"/>
      <c r="N48" s="6"/>
      <c r="O48" s="6"/>
      <c r="P48" s="23"/>
      <c r="Q48" s="48">
        <v>13</v>
      </c>
      <c r="R48" s="8">
        <f>COUNTIF(E48:P48,"&gt;1")</f>
        <v>1</v>
      </c>
      <c r="S48" s="23">
        <f>Table4[[#This Row],[Column14]]</f>
        <v>13</v>
      </c>
      <c r="T48" s="8"/>
    </row>
    <row r="49" spans="4:20" x14ac:dyDescent="0.25">
      <c r="D49" s="8" t="s">
        <v>178</v>
      </c>
      <c r="E49" s="6"/>
      <c r="F49" s="6"/>
      <c r="G49" s="6"/>
      <c r="H49" s="6"/>
      <c r="I49" s="6"/>
      <c r="J49" s="6">
        <v>11</v>
      </c>
      <c r="K49" s="6"/>
      <c r="L49" s="6"/>
      <c r="M49" s="6"/>
      <c r="N49" s="6"/>
      <c r="O49" s="6"/>
      <c r="P49" s="23"/>
      <c r="Q49" s="25">
        <v>11</v>
      </c>
      <c r="R49" s="8">
        <f t="shared" si="4"/>
        <v>1</v>
      </c>
      <c r="S49" s="23">
        <f>Table4[[#This Row],[Column14]]</f>
        <v>11</v>
      </c>
      <c r="T49" s="8"/>
    </row>
    <row r="50" spans="4:20" x14ac:dyDescent="0.25">
      <c r="D50" s="8" t="s">
        <v>155</v>
      </c>
      <c r="E50" s="6">
        <v>11</v>
      </c>
      <c r="F50" s="6"/>
      <c r="G50" s="6"/>
      <c r="H50" s="6"/>
      <c r="I50" s="6"/>
      <c r="J50" s="6"/>
      <c r="K50" s="6"/>
      <c r="L50" s="6"/>
      <c r="M50" s="6"/>
      <c r="N50" s="6"/>
      <c r="O50" s="6"/>
      <c r="P50" s="23"/>
      <c r="Q50" s="25">
        <v>11</v>
      </c>
      <c r="R50" s="8">
        <f t="shared" si="4"/>
        <v>1</v>
      </c>
      <c r="S50" s="23">
        <f>Table4[[#This Row],[Column14]]</f>
        <v>11</v>
      </c>
      <c r="T50" s="8"/>
    </row>
    <row r="51" spans="4:20" x14ac:dyDescent="0.25">
      <c r="D51" s="8" t="s">
        <v>198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9</v>
      </c>
      <c r="P51" s="23"/>
      <c r="Q51" s="25">
        <v>9</v>
      </c>
      <c r="R51" s="8">
        <f t="shared" si="4"/>
        <v>1</v>
      </c>
      <c r="S51" s="23">
        <f>Table4[[#This Row],[Column14]]</f>
        <v>9</v>
      </c>
      <c r="T51" s="8"/>
    </row>
    <row r="52" spans="4:20" x14ac:dyDescent="0.25">
      <c r="D52" s="8" t="s">
        <v>156</v>
      </c>
      <c r="E52" s="6">
        <v>9</v>
      </c>
      <c r="F52" s="6"/>
      <c r="G52" s="6"/>
      <c r="H52" s="6"/>
      <c r="I52" s="6"/>
      <c r="J52" s="6"/>
      <c r="K52" s="6"/>
      <c r="L52" s="6"/>
      <c r="M52" s="6"/>
      <c r="N52" s="6"/>
      <c r="O52" s="6"/>
      <c r="P52" s="23"/>
      <c r="Q52" s="25">
        <v>9</v>
      </c>
      <c r="R52" s="8">
        <f t="shared" si="4"/>
        <v>1</v>
      </c>
      <c r="S52" s="23">
        <f>Table4[[#This Row],[Column14]]</f>
        <v>9</v>
      </c>
      <c r="T52" s="8"/>
    </row>
    <row r="53" spans="4:20" x14ac:dyDescent="0.25">
      <c r="D53" s="8" t="s">
        <v>199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8</v>
      </c>
      <c r="P53" s="23"/>
      <c r="Q53" s="25">
        <v>8</v>
      </c>
      <c r="R53" s="8">
        <f t="shared" si="4"/>
        <v>1</v>
      </c>
      <c r="S53" s="23">
        <f>Table4[[#This Row],[Column14]]</f>
        <v>8</v>
      </c>
      <c r="T53" s="8"/>
    </row>
    <row r="54" spans="4:20" x14ac:dyDescent="0.25">
      <c r="D54" s="8" t="s">
        <v>111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23"/>
      <c r="Q54" s="25">
        <v>0</v>
      </c>
      <c r="R54" s="8">
        <f t="shared" si="4"/>
        <v>0</v>
      </c>
      <c r="S54" s="23">
        <f>Table4[[#This Row],[Column14]]</f>
        <v>0</v>
      </c>
      <c r="T54" s="8"/>
    </row>
    <row r="55" spans="4:20" ht="15.75" thickBot="1" x14ac:dyDescent="0.3">
      <c r="D55" s="27" t="s">
        <v>45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26"/>
      <c r="Q55" s="25">
        <v>0</v>
      </c>
      <c r="R55" s="8">
        <f t="shared" si="4"/>
        <v>0</v>
      </c>
      <c r="S55" s="26">
        <f>Table4[[#This Row],[Column14]]</f>
        <v>0</v>
      </c>
      <c r="T55" s="27"/>
    </row>
    <row r="56" spans="4:20" ht="16.5" customHeight="1" x14ac:dyDescent="0.25">
      <c r="D56" s="2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23"/>
      <c r="Q56" s="25"/>
      <c r="R56" s="6"/>
      <c r="S56" s="6"/>
      <c r="T56" s="6"/>
    </row>
    <row r="57" spans="4:20" ht="15.75" thickBot="1" x14ac:dyDescent="0.3"/>
    <row r="58" spans="4:20" ht="15.75" thickBot="1" x14ac:dyDescent="0.3">
      <c r="D58" s="30" t="s">
        <v>44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0"/>
      <c r="Q58" s="11">
        <f t="shared" ref="Q58" si="5">SUM(E58:P58)</f>
        <v>0</v>
      </c>
      <c r="R58" s="28"/>
      <c r="S58" s="28">
        <f>Table5[[#This Row],[Column14]]</f>
        <v>0</v>
      </c>
      <c r="T58" s="28"/>
    </row>
    <row r="59" spans="4:20" x14ac:dyDescent="0.25">
      <c r="D59" s="24" t="s">
        <v>194</v>
      </c>
      <c r="E59" s="34"/>
      <c r="F59" s="34"/>
      <c r="G59" s="34"/>
      <c r="H59" s="34"/>
      <c r="I59" s="34"/>
      <c r="J59" s="34"/>
      <c r="K59" s="34"/>
      <c r="L59" s="34"/>
      <c r="M59" s="34"/>
      <c r="N59" s="34">
        <v>20</v>
      </c>
      <c r="O59" s="34">
        <v>20</v>
      </c>
      <c r="P59" s="29">
        <v>20</v>
      </c>
      <c r="Q59" s="24">
        <v>60</v>
      </c>
      <c r="R59" s="24">
        <f>COUNTIF(E59:P59,"&gt;1")</f>
        <v>3</v>
      </c>
      <c r="S59" s="29">
        <f>Table5[[#This Row],[Column14]]</f>
        <v>60</v>
      </c>
      <c r="T59" s="24" t="s">
        <v>0</v>
      </c>
    </row>
    <row r="60" spans="4:20" x14ac:dyDescent="0.25">
      <c r="D60" s="23" t="s">
        <v>87</v>
      </c>
      <c r="E60" s="6">
        <v>15</v>
      </c>
      <c r="F60" s="6"/>
      <c r="G60" s="6"/>
      <c r="H60" s="6"/>
      <c r="I60" s="6"/>
      <c r="J60" s="6"/>
      <c r="K60" s="6"/>
      <c r="L60" s="6"/>
      <c r="M60" s="6"/>
      <c r="N60" s="6">
        <v>17</v>
      </c>
      <c r="O60" s="6">
        <v>17</v>
      </c>
      <c r="P60" s="23"/>
      <c r="Q60" s="49">
        <v>49</v>
      </c>
      <c r="R60" s="8">
        <f>COUNTIF(E60:P60,"&gt;1")</f>
        <v>3</v>
      </c>
      <c r="S60" s="23">
        <f>Table5[[#This Row],[Column14]]</f>
        <v>49</v>
      </c>
      <c r="T60" s="8" t="s">
        <v>1</v>
      </c>
    </row>
    <row r="61" spans="4:20" x14ac:dyDescent="0.25">
      <c r="D61" s="23" t="s">
        <v>123</v>
      </c>
      <c r="E61" s="6">
        <v>20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23">
        <v>17</v>
      </c>
      <c r="Q61" s="49">
        <v>37</v>
      </c>
      <c r="R61" s="8">
        <f>COUNTIF(E61:P61,"&gt;1")</f>
        <v>2</v>
      </c>
      <c r="S61" s="23">
        <f>Table5[[#This Row],[Column14]]</f>
        <v>37</v>
      </c>
      <c r="T61" s="8" t="s">
        <v>2</v>
      </c>
    </row>
    <row r="62" spans="4:20" x14ac:dyDescent="0.25">
      <c r="D62" s="32" t="s">
        <v>116</v>
      </c>
      <c r="E62" s="6"/>
      <c r="F62" s="6"/>
      <c r="G62" s="6">
        <v>17</v>
      </c>
      <c r="H62" s="6"/>
      <c r="I62" s="6"/>
      <c r="J62" s="6"/>
      <c r="K62" s="6"/>
      <c r="L62" s="6"/>
      <c r="M62" s="6"/>
      <c r="N62" s="6">
        <v>15</v>
      </c>
      <c r="O62" s="6"/>
      <c r="P62" s="23"/>
      <c r="Q62" s="8">
        <v>32</v>
      </c>
      <c r="R62" s="8">
        <f>COUNTIF(E62:P62,"&gt;1")</f>
        <v>2</v>
      </c>
      <c r="S62" s="23">
        <f>Table5[[#This Row],[Column14]]</f>
        <v>32</v>
      </c>
      <c r="T62" s="8"/>
    </row>
    <row r="63" spans="4:20" x14ac:dyDescent="0.25">
      <c r="D63" s="32" t="s">
        <v>139</v>
      </c>
      <c r="E63" s="6"/>
      <c r="F63" s="6"/>
      <c r="G63" s="6"/>
      <c r="H63" s="6">
        <v>20</v>
      </c>
      <c r="I63" s="6"/>
      <c r="J63" s="6"/>
      <c r="K63" s="6"/>
      <c r="L63" s="6"/>
      <c r="M63" s="6"/>
      <c r="N63" s="6"/>
      <c r="O63" s="6"/>
      <c r="P63" s="23"/>
      <c r="Q63" s="8">
        <v>20</v>
      </c>
      <c r="R63" s="8">
        <f t="shared" ref="R63:R67" si="6">COUNTIF(E63:P63,"&gt;1")</f>
        <v>1</v>
      </c>
      <c r="S63" s="23">
        <f>Table5[[#This Row],[Column14]]</f>
        <v>20</v>
      </c>
      <c r="T63" s="8"/>
    </row>
    <row r="64" spans="4:20" x14ac:dyDescent="0.25">
      <c r="D64" s="33" t="s">
        <v>61</v>
      </c>
      <c r="E64" s="6"/>
      <c r="F64" s="6"/>
      <c r="G64" s="6">
        <v>20</v>
      </c>
      <c r="H64" s="6"/>
      <c r="I64" s="6"/>
      <c r="J64" s="6"/>
      <c r="K64" s="6"/>
      <c r="L64" s="6"/>
      <c r="M64" s="6"/>
      <c r="N64" s="6"/>
      <c r="O64" s="6"/>
      <c r="P64" s="23"/>
      <c r="Q64" s="8">
        <v>20</v>
      </c>
      <c r="R64" s="8">
        <f>COUNTIF(E64:P64,"&gt;1")</f>
        <v>1</v>
      </c>
      <c r="S64" s="23">
        <f>Table5[[#This Row],[Column14]]</f>
        <v>20</v>
      </c>
      <c r="T64" s="8"/>
    </row>
    <row r="65" spans="4:20" x14ac:dyDescent="0.25">
      <c r="D65" s="8" t="s">
        <v>82</v>
      </c>
      <c r="E65" s="6">
        <v>17</v>
      </c>
      <c r="F65" s="6"/>
      <c r="G65" s="6"/>
      <c r="H65" s="6"/>
      <c r="I65" s="6"/>
      <c r="J65" s="6"/>
      <c r="K65" s="6"/>
      <c r="L65" s="6"/>
      <c r="M65" s="6"/>
      <c r="N65" s="6"/>
      <c r="O65" s="6"/>
      <c r="P65" s="23"/>
      <c r="Q65" s="8">
        <v>17</v>
      </c>
      <c r="R65" s="8">
        <f t="shared" si="6"/>
        <v>1</v>
      </c>
      <c r="S65" s="23">
        <f>Table5[[#This Row],[Column14]]</f>
        <v>17</v>
      </c>
      <c r="T65" s="8"/>
    </row>
    <row r="66" spans="4:20" x14ac:dyDescent="0.25">
      <c r="D66" s="8" t="s">
        <v>40</v>
      </c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15</v>
      </c>
      <c r="P66" s="23"/>
      <c r="Q66" s="8">
        <v>15</v>
      </c>
      <c r="R66" s="8">
        <f t="shared" si="6"/>
        <v>1</v>
      </c>
      <c r="S66" s="23">
        <f>Table5[[#This Row],[Column14]]</f>
        <v>15</v>
      </c>
      <c r="T66" s="8"/>
    </row>
    <row r="67" spans="4:20" ht="15.75" thickBot="1" x14ac:dyDescent="0.3">
      <c r="D67" s="27" t="s">
        <v>206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7">
        <v>13</v>
      </c>
      <c r="P67" s="26"/>
      <c r="Q67" s="27">
        <v>13</v>
      </c>
      <c r="R67" s="27">
        <f t="shared" si="6"/>
        <v>1</v>
      </c>
      <c r="S67" s="26">
        <f>Table5[[#This Row],[Column14]]</f>
        <v>13</v>
      </c>
      <c r="T67" s="27"/>
    </row>
    <row r="68" spans="4:20" x14ac:dyDescent="0.25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4:20" ht="15.75" thickBot="1" x14ac:dyDescent="0.3"/>
    <row r="70" spans="4:20" ht="15.75" thickBot="1" x14ac:dyDescent="0.3">
      <c r="D70" s="30" t="s">
        <v>41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0"/>
      <c r="Q70" s="11"/>
      <c r="R70" s="28"/>
      <c r="S70" s="28">
        <f>Table6[[#This Row],[Column14]]</f>
        <v>0</v>
      </c>
      <c r="T70" s="28"/>
    </row>
    <row r="71" spans="4:20" x14ac:dyDescent="0.25">
      <c r="D71" s="23" t="s">
        <v>89</v>
      </c>
      <c r="E71" s="28"/>
      <c r="F71" s="6"/>
      <c r="G71" s="6"/>
      <c r="H71" s="6">
        <v>17</v>
      </c>
      <c r="I71" s="6">
        <v>15</v>
      </c>
      <c r="J71" s="6">
        <v>20</v>
      </c>
      <c r="K71" s="6">
        <v>10</v>
      </c>
      <c r="L71" s="6"/>
      <c r="M71" s="6">
        <v>20</v>
      </c>
      <c r="N71" s="6">
        <v>20</v>
      </c>
      <c r="O71" s="6"/>
      <c r="P71" s="23">
        <v>17</v>
      </c>
      <c r="Q71" s="24">
        <v>119</v>
      </c>
      <c r="R71" s="24">
        <f>COUNTIF(F71:P71,"&gt;1")</f>
        <v>7</v>
      </c>
      <c r="S71" s="29">
        <f>Table6[[#This Row],[Column14]]</f>
        <v>119</v>
      </c>
      <c r="T71" s="24" t="s">
        <v>0</v>
      </c>
    </row>
    <row r="72" spans="4:20" x14ac:dyDescent="0.25">
      <c r="D72" s="23" t="s">
        <v>134</v>
      </c>
      <c r="E72" s="28">
        <v>13</v>
      </c>
      <c r="F72" s="6"/>
      <c r="G72" s="6"/>
      <c r="H72" s="6">
        <v>20</v>
      </c>
      <c r="I72" s="6">
        <v>13</v>
      </c>
      <c r="J72" s="6">
        <v>13</v>
      </c>
      <c r="K72" s="6">
        <v>20</v>
      </c>
      <c r="L72" s="6"/>
      <c r="M72" s="6"/>
      <c r="N72" s="6">
        <v>15</v>
      </c>
      <c r="O72" s="6">
        <v>20</v>
      </c>
      <c r="P72" s="23"/>
      <c r="Q72" s="8">
        <v>114</v>
      </c>
      <c r="R72" s="8">
        <f>COUNTIF(F72:P72,"&gt;1")</f>
        <v>6</v>
      </c>
      <c r="S72" s="23">
        <f>Table6[[#This Row],[Column14]]</f>
        <v>114</v>
      </c>
      <c r="T72" s="8" t="s">
        <v>1</v>
      </c>
    </row>
    <row r="73" spans="4:20" x14ac:dyDescent="0.25">
      <c r="D73" s="23" t="s">
        <v>65</v>
      </c>
      <c r="E73" s="28"/>
      <c r="F73" s="6"/>
      <c r="G73" s="6">
        <v>13</v>
      </c>
      <c r="H73" s="6">
        <v>15</v>
      </c>
      <c r="I73" s="6">
        <v>17</v>
      </c>
      <c r="J73" s="6">
        <v>9</v>
      </c>
      <c r="K73" s="6">
        <v>11</v>
      </c>
      <c r="L73" s="6"/>
      <c r="M73" s="6"/>
      <c r="N73" s="6">
        <v>13</v>
      </c>
      <c r="O73" s="6">
        <v>9</v>
      </c>
      <c r="P73" s="23">
        <v>11</v>
      </c>
      <c r="Q73" s="8">
        <v>98</v>
      </c>
      <c r="R73" s="8">
        <f>COUNTIF(E73:P73,"&gt;1")</f>
        <v>8</v>
      </c>
      <c r="S73" s="23">
        <f>Table6[[#This Row],[Column14]]</f>
        <v>98</v>
      </c>
      <c r="T73" s="8" t="s">
        <v>2</v>
      </c>
    </row>
    <row r="74" spans="4:20" x14ac:dyDescent="0.25">
      <c r="D74" s="23" t="s">
        <v>42</v>
      </c>
      <c r="E74" s="28">
        <v>20</v>
      </c>
      <c r="F74" s="6"/>
      <c r="G74" s="6">
        <v>20</v>
      </c>
      <c r="H74" s="6"/>
      <c r="I74" s="6">
        <v>11</v>
      </c>
      <c r="J74" s="6">
        <v>11</v>
      </c>
      <c r="K74" s="6"/>
      <c r="L74" s="6"/>
      <c r="M74" s="6">
        <v>13</v>
      </c>
      <c r="N74" s="6"/>
      <c r="O74" s="6"/>
      <c r="P74" s="23">
        <v>15</v>
      </c>
      <c r="Q74" s="8">
        <v>90</v>
      </c>
      <c r="R74" s="8">
        <f>COUNTIF(E74:P74,"&gt;1")</f>
        <v>6</v>
      </c>
      <c r="S74" s="23">
        <f>Table6[[#This Row],[Column14]]</f>
        <v>90</v>
      </c>
      <c r="T74" s="8"/>
    </row>
    <row r="75" spans="4:20" x14ac:dyDescent="0.25">
      <c r="D75" s="23" t="s">
        <v>103</v>
      </c>
      <c r="E75" s="28"/>
      <c r="F75" s="6"/>
      <c r="G75" s="6"/>
      <c r="H75" s="6">
        <v>9</v>
      </c>
      <c r="I75" s="6">
        <v>20</v>
      </c>
      <c r="J75" s="6">
        <v>15</v>
      </c>
      <c r="K75" s="6"/>
      <c r="L75" s="6"/>
      <c r="M75" s="6">
        <v>15</v>
      </c>
      <c r="N75" s="6">
        <v>8</v>
      </c>
      <c r="O75" s="6">
        <v>11</v>
      </c>
      <c r="P75" s="23"/>
      <c r="Q75" s="8">
        <v>78</v>
      </c>
      <c r="R75" s="8">
        <f>COUNTIF(F75:P75,"&gt;1")</f>
        <v>6</v>
      </c>
      <c r="S75" s="23">
        <f>Table6[[#This Row],[Column14]]</f>
        <v>78</v>
      </c>
      <c r="T75" s="8"/>
    </row>
    <row r="76" spans="4:20" x14ac:dyDescent="0.25">
      <c r="D76" s="23" t="s">
        <v>72</v>
      </c>
      <c r="E76" s="28">
        <v>9</v>
      </c>
      <c r="F76" s="6"/>
      <c r="G76" s="6"/>
      <c r="H76" s="6">
        <v>11</v>
      </c>
      <c r="I76" s="6">
        <v>10</v>
      </c>
      <c r="J76" s="6">
        <v>17</v>
      </c>
      <c r="K76" s="6">
        <v>13</v>
      </c>
      <c r="L76" s="6"/>
      <c r="M76" s="6"/>
      <c r="N76" s="6">
        <v>10</v>
      </c>
      <c r="O76" s="6">
        <v>7</v>
      </c>
      <c r="P76" s="23"/>
      <c r="Q76" s="8">
        <v>77</v>
      </c>
      <c r="R76" s="8">
        <f>COUNTIF(E76:P76,"&gt;1")</f>
        <v>7</v>
      </c>
      <c r="S76" s="23">
        <f>Table6[[#This Row],[Column14]]</f>
        <v>77</v>
      </c>
      <c r="T76" s="8"/>
    </row>
    <row r="77" spans="4:20" x14ac:dyDescent="0.25">
      <c r="D77" s="23" t="s">
        <v>119</v>
      </c>
      <c r="E77" s="28"/>
      <c r="F77" s="6"/>
      <c r="G77" s="6"/>
      <c r="H77" s="6">
        <v>7</v>
      </c>
      <c r="I77" s="6"/>
      <c r="J77" s="6"/>
      <c r="K77" s="6">
        <v>17</v>
      </c>
      <c r="L77" s="6"/>
      <c r="M77" s="6"/>
      <c r="N77" s="6">
        <v>11</v>
      </c>
      <c r="O77" s="6">
        <v>13</v>
      </c>
      <c r="P77" s="23">
        <v>13</v>
      </c>
      <c r="Q77" s="8">
        <v>61</v>
      </c>
      <c r="R77" s="8">
        <f>COUNTIF(E77:P77,"&gt;1")</f>
        <v>5</v>
      </c>
      <c r="S77" s="23">
        <f>Table6[[#This Row],[Column14]]</f>
        <v>61</v>
      </c>
      <c r="T77" s="8"/>
    </row>
    <row r="78" spans="4:20" x14ac:dyDescent="0.25">
      <c r="D78" s="23" t="s">
        <v>75</v>
      </c>
      <c r="E78" s="6">
        <v>17</v>
      </c>
      <c r="F78" s="6"/>
      <c r="G78" s="6"/>
      <c r="H78" s="6"/>
      <c r="I78" s="6"/>
      <c r="J78" s="6"/>
      <c r="K78" s="6"/>
      <c r="L78" s="6"/>
      <c r="M78" s="6"/>
      <c r="N78" s="6">
        <v>17</v>
      </c>
      <c r="O78" s="6"/>
      <c r="P78" s="23">
        <v>20</v>
      </c>
      <c r="Q78" s="8">
        <v>54</v>
      </c>
      <c r="R78" s="8">
        <f t="shared" ref="R78:R96" si="7">COUNTIF(E78:P78,"&gt;1")</f>
        <v>3</v>
      </c>
      <c r="S78" s="23">
        <f>Table6[[#This Row],[Column14]]</f>
        <v>54</v>
      </c>
      <c r="T78" s="8"/>
    </row>
    <row r="79" spans="4:20" x14ac:dyDescent="0.25">
      <c r="D79" s="23" t="s">
        <v>157</v>
      </c>
      <c r="E79" s="6">
        <v>11</v>
      </c>
      <c r="F79" s="6"/>
      <c r="G79" s="6">
        <v>17</v>
      </c>
      <c r="H79" s="6"/>
      <c r="I79" s="6">
        <v>8</v>
      </c>
      <c r="J79" s="6"/>
      <c r="K79" s="6"/>
      <c r="L79" s="6"/>
      <c r="M79" s="6"/>
      <c r="N79" s="6"/>
      <c r="O79" s="6"/>
      <c r="P79" s="23"/>
      <c r="Q79" s="8">
        <v>36</v>
      </c>
      <c r="R79" s="8">
        <f>COUNTIF(E79:P79,"&gt;1")</f>
        <v>3</v>
      </c>
      <c r="S79" s="23">
        <f>Table6[[#This Row],[Column14]]</f>
        <v>36</v>
      </c>
      <c r="T79" s="8"/>
    </row>
    <row r="80" spans="4:20" x14ac:dyDescent="0.25">
      <c r="D80" s="23" t="s">
        <v>179</v>
      </c>
      <c r="E80" s="6"/>
      <c r="F80" s="6"/>
      <c r="G80" s="6"/>
      <c r="H80" s="6"/>
      <c r="I80" s="6"/>
      <c r="J80" s="6">
        <v>10</v>
      </c>
      <c r="K80" s="6">
        <v>15</v>
      </c>
      <c r="L80" s="6"/>
      <c r="M80" s="6"/>
      <c r="N80" s="6">
        <v>9</v>
      </c>
      <c r="O80" s="6"/>
      <c r="P80" s="23"/>
      <c r="Q80" s="8">
        <v>34</v>
      </c>
      <c r="R80" s="8">
        <f t="shared" si="7"/>
        <v>3</v>
      </c>
      <c r="S80" s="23">
        <f>Table6[[#This Row],[Column14]]</f>
        <v>34</v>
      </c>
      <c r="T80" s="8"/>
    </row>
    <row r="81" spans="4:20" x14ac:dyDescent="0.25">
      <c r="D81" s="23" t="s">
        <v>67</v>
      </c>
      <c r="E81" s="6"/>
      <c r="F81" s="6"/>
      <c r="G81" s="6">
        <v>15</v>
      </c>
      <c r="H81" s="6"/>
      <c r="I81" s="6"/>
      <c r="J81" s="6">
        <v>8</v>
      </c>
      <c r="K81" s="6">
        <v>9</v>
      </c>
      <c r="L81" s="6"/>
      <c r="M81" s="6"/>
      <c r="N81" s="6"/>
      <c r="O81" s="6"/>
      <c r="P81" s="23"/>
      <c r="Q81" s="8">
        <v>32</v>
      </c>
      <c r="R81" s="8">
        <f>COUNTIF(E81:P81,"&gt;1")</f>
        <v>3</v>
      </c>
      <c r="S81" s="23">
        <f>Table6[[#This Row],[Column14]]</f>
        <v>32</v>
      </c>
      <c r="T81" s="8"/>
    </row>
    <row r="82" spans="4:20" x14ac:dyDescent="0.25">
      <c r="D82" s="23" t="s">
        <v>118</v>
      </c>
      <c r="E82" s="6">
        <v>15</v>
      </c>
      <c r="F82" s="6"/>
      <c r="G82" s="6"/>
      <c r="H82" s="6"/>
      <c r="I82" s="6"/>
      <c r="J82" s="6"/>
      <c r="K82" s="6"/>
      <c r="L82" s="6"/>
      <c r="M82" s="6"/>
      <c r="N82" s="6"/>
      <c r="O82" s="6">
        <v>15</v>
      </c>
      <c r="P82" s="23"/>
      <c r="Q82" s="8">
        <v>30</v>
      </c>
      <c r="R82" s="8">
        <f>COUNTIF(E82:P82,"&gt;1")</f>
        <v>2</v>
      </c>
      <c r="S82" s="23">
        <f>Table6[[#This Row],[Column14]]</f>
        <v>30</v>
      </c>
      <c r="T82" s="8"/>
    </row>
    <row r="83" spans="4:20" x14ac:dyDescent="0.25">
      <c r="D83" s="23" t="s">
        <v>200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17</v>
      </c>
      <c r="P83" s="23"/>
      <c r="Q83" s="8">
        <v>17</v>
      </c>
      <c r="R83" s="8">
        <f t="shared" si="7"/>
        <v>1</v>
      </c>
      <c r="S83" s="23">
        <f>Table6[[#This Row],[Column14]]</f>
        <v>17</v>
      </c>
      <c r="T83" s="8"/>
    </row>
    <row r="84" spans="4:20" x14ac:dyDescent="0.25">
      <c r="D84" s="23" t="s">
        <v>191</v>
      </c>
      <c r="E84" s="6"/>
      <c r="F84" s="6"/>
      <c r="G84" s="6"/>
      <c r="H84" s="6"/>
      <c r="I84" s="6"/>
      <c r="J84" s="6"/>
      <c r="K84" s="6"/>
      <c r="L84" s="6"/>
      <c r="M84" s="6">
        <v>17</v>
      </c>
      <c r="N84" s="6"/>
      <c r="O84" s="6"/>
      <c r="P84" s="23"/>
      <c r="Q84" s="8">
        <v>17</v>
      </c>
      <c r="R84" s="8">
        <f t="shared" si="7"/>
        <v>1</v>
      </c>
      <c r="S84" s="23">
        <f>Table6[[#This Row],[Column14]]</f>
        <v>17</v>
      </c>
      <c r="T84" s="8"/>
    </row>
    <row r="85" spans="4:20" x14ac:dyDescent="0.25">
      <c r="D85" s="23" t="s">
        <v>113</v>
      </c>
      <c r="E85" s="6"/>
      <c r="F85" s="6"/>
      <c r="G85" s="6"/>
      <c r="H85" s="6"/>
      <c r="I85" s="6">
        <v>9</v>
      </c>
      <c r="J85" s="6"/>
      <c r="K85" s="6">
        <v>8</v>
      </c>
      <c r="L85" s="6"/>
      <c r="M85" s="6"/>
      <c r="N85" s="6"/>
      <c r="O85" s="6"/>
      <c r="P85" s="23"/>
      <c r="Q85" s="8">
        <v>17</v>
      </c>
      <c r="R85" s="8">
        <f t="shared" si="7"/>
        <v>2</v>
      </c>
      <c r="S85" s="23">
        <f>Table6[[#This Row],[Column14]]</f>
        <v>17</v>
      </c>
      <c r="T85" s="8"/>
    </row>
    <row r="86" spans="4:20" x14ac:dyDescent="0.25">
      <c r="D86" s="23" t="s">
        <v>47</v>
      </c>
      <c r="E86" s="6"/>
      <c r="F86" s="6"/>
      <c r="G86" s="6"/>
      <c r="H86" s="6">
        <v>13</v>
      </c>
      <c r="I86" s="6"/>
      <c r="J86" s="6"/>
      <c r="K86" s="6"/>
      <c r="L86" s="6"/>
      <c r="M86" s="6"/>
      <c r="N86" s="6"/>
      <c r="O86" s="6"/>
      <c r="P86" s="23"/>
      <c r="Q86" s="8">
        <v>13</v>
      </c>
      <c r="R86" s="8">
        <f>COUNTIF(E86:P86,"&gt;1")</f>
        <v>1</v>
      </c>
      <c r="S86" s="23">
        <f>Table6[[#This Row],[Column14]]</f>
        <v>13</v>
      </c>
      <c r="T86" s="8"/>
    </row>
    <row r="87" spans="4:20" x14ac:dyDescent="0.25">
      <c r="D87" s="23" t="s">
        <v>138</v>
      </c>
      <c r="E87" s="6"/>
      <c r="F87" s="6"/>
      <c r="G87" s="6"/>
      <c r="H87" s="6"/>
      <c r="I87" s="6"/>
      <c r="J87" s="6"/>
      <c r="K87" s="6"/>
      <c r="L87" s="6"/>
      <c r="M87" s="6">
        <v>11</v>
      </c>
      <c r="N87" s="6"/>
      <c r="O87" s="6"/>
      <c r="P87" s="23"/>
      <c r="Q87" s="8">
        <v>11</v>
      </c>
      <c r="R87" s="8">
        <f t="shared" si="7"/>
        <v>1</v>
      </c>
      <c r="S87" s="23">
        <f>Table6[[#This Row],[Column14]]</f>
        <v>11</v>
      </c>
      <c r="T87" s="8"/>
    </row>
    <row r="88" spans="4:20" x14ac:dyDescent="0.25">
      <c r="D88" s="23" t="s">
        <v>201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>
        <v>10</v>
      </c>
      <c r="P88" s="23"/>
      <c r="Q88" s="8">
        <v>10</v>
      </c>
      <c r="R88" s="8">
        <f>COUNTIF(E88:P88,"&gt;1")</f>
        <v>1</v>
      </c>
      <c r="S88" s="23">
        <f>Table6[[#This Row],[Column14]]</f>
        <v>10</v>
      </c>
      <c r="T88" s="8"/>
    </row>
    <row r="89" spans="4:20" x14ac:dyDescent="0.25">
      <c r="D89" s="23" t="s">
        <v>86</v>
      </c>
      <c r="E89" s="6">
        <v>10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23"/>
      <c r="Q89" s="8">
        <v>10</v>
      </c>
      <c r="R89" s="8">
        <f t="shared" si="7"/>
        <v>1</v>
      </c>
      <c r="S89" s="23">
        <f>Table6[[#This Row],[Column14]]</f>
        <v>10</v>
      </c>
      <c r="T89" s="8"/>
    </row>
    <row r="90" spans="4:20" x14ac:dyDescent="0.25">
      <c r="D90" s="23" t="s">
        <v>67</v>
      </c>
      <c r="E90" s="6"/>
      <c r="F90" s="6"/>
      <c r="G90" s="6"/>
      <c r="H90" s="6">
        <v>10</v>
      </c>
      <c r="I90" s="6"/>
      <c r="J90" s="6"/>
      <c r="K90" s="6"/>
      <c r="L90" s="6"/>
      <c r="M90" s="6"/>
      <c r="N90" s="6"/>
      <c r="O90" s="6"/>
      <c r="P90" s="23"/>
      <c r="Q90" s="8">
        <v>10</v>
      </c>
      <c r="R90" s="8">
        <f t="shared" si="7"/>
        <v>1</v>
      </c>
      <c r="S90" s="23">
        <f>Table6[[#This Row],[Column14]]</f>
        <v>10</v>
      </c>
      <c r="T90" s="8"/>
    </row>
    <row r="91" spans="4:20" x14ac:dyDescent="0.25">
      <c r="D91" s="23" t="s">
        <v>202</v>
      </c>
      <c r="E91" s="6"/>
      <c r="F91" s="6"/>
      <c r="G91" s="6"/>
      <c r="H91" s="6"/>
      <c r="I91" s="6"/>
      <c r="J91" s="6"/>
      <c r="K91" s="6"/>
      <c r="L91" s="6"/>
      <c r="M91" s="6"/>
      <c r="N91" s="6"/>
      <c r="O91" s="6">
        <v>8</v>
      </c>
      <c r="P91" s="23"/>
      <c r="Q91" s="8">
        <v>8</v>
      </c>
      <c r="R91" s="8">
        <f>COUNTIF(E91:P91,"&gt;1")</f>
        <v>1</v>
      </c>
      <c r="S91" s="23">
        <f>Table6[[#This Row],[Column14]]</f>
        <v>8</v>
      </c>
      <c r="T91" s="8"/>
    </row>
    <row r="92" spans="4:20" x14ac:dyDescent="0.25">
      <c r="D92" s="23" t="s">
        <v>83</v>
      </c>
      <c r="E92" s="6">
        <v>8</v>
      </c>
      <c r="F92" s="6"/>
      <c r="G92" s="6"/>
      <c r="H92" s="6"/>
      <c r="I92" s="6"/>
      <c r="J92" s="6"/>
      <c r="K92" s="6"/>
      <c r="L92" s="6"/>
      <c r="M92" s="6"/>
      <c r="N92" s="6"/>
      <c r="O92" s="6"/>
      <c r="P92" s="23"/>
      <c r="Q92" s="8">
        <v>8</v>
      </c>
      <c r="R92" s="8">
        <f t="shared" si="7"/>
        <v>1</v>
      </c>
      <c r="S92" s="23">
        <f>Table6[[#This Row],[Column14]]</f>
        <v>8</v>
      </c>
      <c r="T92" s="8"/>
    </row>
    <row r="93" spans="4:20" x14ac:dyDescent="0.25">
      <c r="D93" s="23" t="s">
        <v>135</v>
      </c>
      <c r="E93" s="6"/>
      <c r="F93" s="6"/>
      <c r="G93" s="6"/>
      <c r="H93" s="6">
        <v>8</v>
      </c>
      <c r="I93" s="6"/>
      <c r="J93" s="6"/>
      <c r="K93" s="6"/>
      <c r="L93" s="6"/>
      <c r="M93" s="6"/>
      <c r="N93" s="6"/>
      <c r="O93" s="6"/>
      <c r="P93" s="23"/>
      <c r="Q93" s="8">
        <v>8</v>
      </c>
      <c r="R93" s="8">
        <f>COUNTIF(E93:P93,"&gt;1")</f>
        <v>1</v>
      </c>
      <c r="S93" s="23">
        <f>Table6[[#This Row],[Column14]]</f>
        <v>8</v>
      </c>
      <c r="T93" s="8"/>
    </row>
    <row r="94" spans="4:20" x14ac:dyDescent="0.25">
      <c r="D94" s="23" t="s">
        <v>203</v>
      </c>
      <c r="E94" s="6"/>
      <c r="F94" s="6"/>
      <c r="G94" s="6"/>
      <c r="H94" s="6"/>
      <c r="I94" s="6"/>
      <c r="J94" s="6"/>
      <c r="K94" s="6"/>
      <c r="L94" s="6"/>
      <c r="M94" s="6"/>
      <c r="N94" s="6"/>
      <c r="O94" s="6">
        <v>6</v>
      </c>
      <c r="P94" s="23"/>
      <c r="Q94" s="8">
        <v>6</v>
      </c>
      <c r="R94" s="8">
        <f>COUNTIF(E94:P94,"&gt;1")</f>
        <v>1</v>
      </c>
      <c r="S94" s="23">
        <f>Table6[[#This Row],[Column14]]</f>
        <v>6</v>
      </c>
      <c r="T94" s="8"/>
    </row>
    <row r="95" spans="4:20" x14ac:dyDescent="0.25">
      <c r="D95" s="23" t="s">
        <v>120</v>
      </c>
      <c r="E95" s="6"/>
      <c r="F95" s="6"/>
      <c r="G95" s="6"/>
      <c r="H95" s="6">
        <v>6</v>
      </c>
      <c r="I95" s="6"/>
      <c r="J95" s="6"/>
      <c r="K95" s="6"/>
      <c r="L95" s="6"/>
      <c r="M95" s="6"/>
      <c r="N95" s="6"/>
      <c r="O95" s="6"/>
      <c r="P95" s="23"/>
      <c r="Q95" s="8">
        <v>6</v>
      </c>
      <c r="R95" s="8">
        <f>COUNTIF(E95:P95,"&gt;1")</f>
        <v>1</v>
      </c>
      <c r="S95" s="23">
        <f>Table6[[#This Row],[Column14]]</f>
        <v>6</v>
      </c>
      <c r="T95" s="8"/>
    </row>
    <row r="96" spans="4:20" x14ac:dyDescent="0.25">
      <c r="D96" s="23" t="s">
        <v>136</v>
      </c>
      <c r="E96" s="6"/>
      <c r="F96" s="6"/>
      <c r="G96" s="6"/>
      <c r="H96" s="6">
        <v>5</v>
      </c>
      <c r="I96" s="6"/>
      <c r="J96" s="6"/>
      <c r="K96" s="6"/>
      <c r="L96" s="6"/>
      <c r="M96" s="6"/>
      <c r="N96" s="6"/>
      <c r="O96" s="6"/>
      <c r="P96" s="23"/>
      <c r="Q96" s="8">
        <v>5</v>
      </c>
      <c r="R96" s="8">
        <f t="shared" si="7"/>
        <v>1</v>
      </c>
      <c r="S96" s="23">
        <f>Table6[[#This Row],[Column14]]</f>
        <v>5</v>
      </c>
      <c r="T96" s="8"/>
    </row>
    <row r="98" spans="4:20" ht="15.75" thickBot="1" x14ac:dyDescent="0.3"/>
    <row r="99" spans="4:20" ht="15.75" thickBot="1" x14ac:dyDescent="0.3">
      <c r="D99" s="30" t="s">
        <v>46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10"/>
      <c r="Q99" s="11"/>
      <c r="R99" s="6"/>
      <c r="S99" s="6">
        <f>Table7[[#This Row],[Column14]]</f>
        <v>0</v>
      </c>
      <c r="T99" s="6"/>
    </row>
    <row r="100" spans="4:20" x14ac:dyDescent="0.25">
      <c r="D100" s="24" t="s">
        <v>64</v>
      </c>
      <c r="E100" s="28">
        <v>15</v>
      </c>
      <c r="F100" s="34"/>
      <c r="G100" s="34"/>
      <c r="H100" s="34"/>
      <c r="I100" s="34">
        <v>20</v>
      </c>
      <c r="J100" s="34">
        <v>17</v>
      </c>
      <c r="K100" s="34"/>
      <c r="L100" s="34"/>
      <c r="M100" s="34">
        <v>17</v>
      </c>
      <c r="N100" s="34">
        <v>15</v>
      </c>
      <c r="O100" s="34">
        <v>13</v>
      </c>
      <c r="P100" s="29">
        <v>17</v>
      </c>
      <c r="Q100" s="24">
        <v>114</v>
      </c>
      <c r="R100" s="24">
        <f>COUNTIF(F100:P100,"&gt;1")</f>
        <v>6</v>
      </c>
      <c r="S100" s="29">
        <f>Table7[[#This Row],[Column14]]</f>
        <v>114</v>
      </c>
      <c r="T100" s="24" t="s">
        <v>0</v>
      </c>
    </row>
    <row r="101" spans="4:20" x14ac:dyDescent="0.25">
      <c r="D101" s="8" t="s">
        <v>110</v>
      </c>
      <c r="E101" s="6"/>
      <c r="F101" s="6"/>
      <c r="G101" s="6"/>
      <c r="H101" s="6">
        <v>10</v>
      </c>
      <c r="I101" s="6">
        <v>15</v>
      </c>
      <c r="J101" s="6">
        <v>20</v>
      </c>
      <c r="K101" s="6">
        <v>15</v>
      </c>
      <c r="L101" s="6"/>
      <c r="M101" s="6"/>
      <c r="N101" s="6">
        <v>13</v>
      </c>
      <c r="O101" s="6">
        <v>9</v>
      </c>
      <c r="P101" s="23">
        <v>15</v>
      </c>
      <c r="Q101" s="8">
        <v>97</v>
      </c>
      <c r="R101" s="8">
        <f t="shared" ref="R101:R125" si="8">COUNTIF(E101:P101,"&gt;1")</f>
        <v>7</v>
      </c>
      <c r="S101" s="23">
        <f>Table7[[#This Row],[Column14]]</f>
        <v>97</v>
      </c>
      <c r="T101" s="8" t="s">
        <v>1</v>
      </c>
    </row>
    <row r="102" spans="4:20" x14ac:dyDescent="0.25">
      <c r="D102" s="8" t="s">
        <v>104</v>
      </c>
      <c r="E102" s="6"/>
      <c r="F102" s="6"/>
      <c r="G102" s="6"/>
      <c r="H102" s="6">
        <v>15</v>
      </c>
      <c r="I102" s="6">
        <v>17</v>
      </c>
      <c r="J102" s="6">
        <v>15</v>
      </c>
      <c r="K102" s="6">
        <v>17</v>
      </c>
      <c r="L102" s="6"/>
      <c r="M102" s="6"/>
      <c r="N102" s="6">
        <v>20</v>
      </c>
      <c r="O102" s="6">
        <v>11</v>
      </c>
      <c r="P102" s="23"/>
      <c r="Q102" s="8">
        <v>95</v>
      </c>
      <c r="R102" s="8">
        <f t="shared" si="8"/>
        <v>6</v>
      </c>
      <c r="S102" s="23">
        <f>Table7[[#This Row],[Column14]]</f>
        <v>95</v>
      </c>
      <c r="T102" s="8" t="s">
        <v>2</v>
      </c>
    </row>
    <row r="103" spans="4:20" x14ac:dyDescent="0.25">
      <c r="D103" s="8" t="s">
        <v>85</v>
      </c>
      <c r="E103" s="6">
        <v>13</v>
      </c>
      <c r="F103" s="6"/>
      <c r="G103" s="6"/>
      <c r="H103" s="6"/>
      <c r="I103" s="6"/>
      <c r="J103" s="6"/>
      <c r="K103" s="6">
        <v>20</v>
      </c>
      <c r="L103" s="6"/>
      <c r="M103" s="6">
        <v>20</v>
      </c>
      <c r="N103" s="6">
        <v>17</v>
      </c>
      <c r="O103" s="6"/>
      <c r="P103" s="23">
        <v>20</v>
      </c>
      <c r="Q103" s="8">
        <v>90</v>
      </c>
      <c r="R103" s="8">
        <f t="shared" si="8"/>
        <v>5</v>
      </c>
      <c r="S103" s="23">
        <f>Table7[[#This Row],[Column14]]</f>
        <v>90</v>
      </c>
      <c r="T103" s="8"/>
    </row>
    <row r="104" spans="4:20" x14ac:dyDescent="0.25">
      <c r="D104" s="8" t="s">
        <v>77</v>
      </c>
      <c r="E104" s="6">
        <v>11</v>
      </c>
      <c r="F104" s="6"/>
      <c r="G104" s="6"/>
      <c r="H104" s="6"/>
      <c r="I104" s="6"/>
      <c r="J104" s="6">
        <v>13</v>
      </c>
      <c r="K104" s="6">
        <v>11</v>
      </c>
      <c r="L104" s="6"/>
      <c r="M104" s="6"/>
      <c r="N104" s="6"/>
      <c r="O104" s="6"/>
      <c r="P104" s="23">
        <v>13</v>
      </c>
      <c r="Q104" s="8">
        <v>48</v>
      </c>
      <c r="R104" s="8">
        <f t="shared" si="8"/>
        <v>4</v>
      </c>
      <c r="S104" s="23">
        <f>Table7[[#This Row],[Column14]]</f>
        <v>48</v>
      </c>
      <c r="T104" s="8"/>
    </row>
    <row r="105" spans="4:20" x14ac:dyDescent="0.25">
      <c r="D105" s="8" t="s">
        <v>160</v>
      </c>
      <c r="E105" s="6">
        <v>17</v>
      </c>
      <c r="F105" s="6"/>
      <c r="G105" s="6">
        <v>20</v>
      </c>
      <c r="H105" s="6"/>
      <c r="I105" s="6"/>
      <c r="J105" s="6"/>
      <c r="K105" s="6"/>
      <c r="L105" s="6"/>
      <c r="M105" s="6"/>
      <c r="N105" s="6"/>
      <c r="O105" s="6"/>
      <c r="P105" s="23"/>
      <c r="Q105" s="8">
        <v>37</v>
      </c>
      <c r="R105" s="8">
        <f t="shared" si="8"/>
        <v>2</v>
      </c>
      <c r="S105" s="23">
        <f>Table7[[#This Row],[Column14]]</f>
        <v>37</v>
      </c>
      <c r="T105" s="8"/>
    </row>
    <row r="106" spans="4:20" x14ac:dyDescent="0.25">
      <c r="D106" s="23" t="s">
        <v>175</v>
      </c>
      <c r="E106" s="6"/>
      <c r="F106" s="6"/>
      <c r="G106" s="6"/>
      <c r="H106" s="6"/>
      <c r="I106" s="6">
        <v>13</v>
      </c>
      <c r="J106" s="6"/>
      <c r="K106" s="6"/>
      <c r="L106" s="6"/>
      <c r="M106" s="6">
        <v>15</v>
      </c>
      <c r="N106" s="6"/>
      <c r="O106" s="6">
        <v>8</v>
      </c>
      <c r="P106" s="23"/>
      <c r="Q106" s="8">
        <v>36</v>
      </c>
      <c r="R106" s="8">
        <f t="shared" si="8"/>
        <v>3</v>
      </c>
      <c r="S106" s="23">
        <f>Table7[[#This Row],[Column14]]</f>
        <v>36</v>
      </c>
      <c r="T106" s="8"/>
    </row>
    <row r="107" spans="4:20" x14ac:dyDescent="0.25">
      <c r="D107" s="8" t="s">
        <v>176</v>
      </c>
      <c r="E107" s="6"/>
      <c r="F107" s="6"/>
      <c r="G107" s="6"/>
      <c r="H107" s="6"/>
      <c r="I107" s="6">
        <v>11</v>
      </c>
      <c r="J107" s="6">
        <v>10</v>
      </c>
      <c r="K107" s="6"/>
      <c r="L107" s="6"/>
      <c r="M107" s="6">
        <v>13</v>
      </c>
      <c r="N107" s="6"/>
      <c r="O107" s="6"/>
      <c r="P107" s="23"/>
      <c r="Q107" s="8">
        <v>34</v>
      </c>
      <c r="R107" s="8">
        <f t="shared" si="8"/>
        <v>3</v>
      </c>
      <c r="S107" s="23">
        <f>Table7[[#This Row],[Column14]]</f>
        <v>34</v>
      </c>
      <c r="T107" s="8"/>
    </row>
    <row r="108" spans="4:20" x14ac:dyDescent="0.25">
      <c r="D108" s="8" t="s">
        <v>74</v>
      </c>
      <c r="E108" s="6"/>
      <c r="F108" s="6"/>
      <c r="G108" s="6"/>
      <c r="H108" s="6">
        <v>11</v>
      </c>
      <c r="I108" s="6"/>
      <c r="J108" s="6"/>
      <c r="K108" s="6">
        <v>13</v>
      </c>
      <c r="L108" s="6"/>
      <c r="M108" s="6"/>
      <c r="N108" s="6"/>
      <c r="O108" s="6">
        <v>7</v>
      </c>
      <c r="P108" s="23"/>
      <c r="Q108" s="8">
        <v>31</v>
      </c>
      <c r="R108" s="8">
        <f t="shared" si="8"/>
        <v>3</v>
      </c>
      <c r="S108" s="23">
        <f>Table7[[#This Row],[Column14]]</f>
        <v>31</v>
      </c>
      <c r="T108" s="8"/>
    </row>
    <row r="109" spans="4:20" x14ac:dyDescent="0.25">
      <c r="D109" s="8" t="s">
        <v>121</v>
      </c>
      <c r="E109" s="6"/>
      <c r="F109" s="6"/>
      <c r="G109" s="6"/>
      <c r="H109" s="6">
        <v>17</v>
      </c>
      <c r="I109" s="6"/>
      <c r="J109" s="6"/>
      <c r="K109" s="6"/>
      <c r="L109" s="6"/>
      <c r="M109" s="6"/>
      <c r="N109" s="6"/>
      <c r="O109" s="6">
        <v>10</v>
      </c>
      <c r="P109" s="23"/>
      <c r="Q109" s="8">
        <v>27</v>
      </c>
      <c r="R109" s="8">
        <f t="shared" si="8"/>
        <v>2</v>
      </c>
      <c r="S109" s="23">
        <f>Table7[[#This Row],[Column14]]</f>
        <v>27</v>
      </c>
      <c r="T109" s="8"/>
    </row>
    <row r="110" spans="4:20" x14ac:dyDescent="0.25">
      <c r="D110" s="8" t="s">
        <v>180</v>
      </c>
      <c r="E110" s="6"/>
      <c r="F110" s="6"/>
      <c r="G110" s="6"/>
      <c r="H110" s="6"/>
      <c r="I110" s="6"/>
      <c r="J110" s="6">
        <v>11</v>
      </c>
      <c r="K110" s="6"/>
      <c r="L110" s="6"/>
      <c r="M110" s="6"/>
      <c r="N110" s="6"/>
      <c r="O110" s="6"/>
      <c r="P110" s="23">
        <v>11</v>
      </c>
      <c r="Q110" s="8">
        <v>22</v>
      </c>
      <c r="R110" s="8">
        <f t="shared" si="8"/>
        <v>2</v>
      </c>
      <c r="S110" s="23">
        <f>Table7[[#This Row],[Column14]]</f>
        <v>22</v>
      </c>
      <c r="T110" s="8"/>
    </row>
    <row r="111" spans="4:20" x14ac:dyDescent="0.25">
      <c r="D111" s="23" t="s">
        <v>137</v>
      </c>
      <c r="E111" s="6"/>
      <c r="F111" s="6"/>
      <c r="G111" s="6"/>
      <c r="H111" s="6">
        <v>20</v>
      </c>
      <c r="I111" s="6"/>
      <c r="J111" s="6"/>
      <c r="K111" s="6"/>
      <c r="L111" s="6"/>
      <c r="M111" s="6"/>
      <c r="N111" s="6"/>
      <c r="O111" s="6"/>
      <c r="P111" s="23"/>
      <c r="Q111" s="8">
        <v>20</v>
      </c>
      <c r="R111" s="8">
        <f t="shared" si="8"/>
        <v>1</v>
      </c>
      <c r="S111" s="23">
        <f>Table7[[#This Row],[Column14]]</f>
        <v>20</v>
      </c>
      <c r="T111" s="8"/>
    </row>
    <row r="112" spans="4:20" x14ac:dyDescent="0.25">
      <c r="D112" s="8" t="s">
        <v>96</v>
      </c>
      <c r="E112" s="6">
        <v>20</v>
      </c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23"/>
      <c r="Q112" s="8">
        <v>20</v>
      </c>
      <c r="R112" s="8">
        <f t="shared" si="8"/>
        <v>1</v>
      </c>
      <c r="S112" s="23">
        <f>Table7[[#This Row],[Column14]]</f>
        <v>20</v>
      </c>
      <c r="T112" s="8"/>
    </row>
    <row r="113" spans="4:20" x14ac:dyDescent="0.25">
      <c r="D113" s="23" t="s">
        <v>204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>
        <v>20</v>
      </c>
      <c r="P113" s="23"/>
      <c r="Q113" s="8">
        <v>20</v>
      </c>
      <c r="R113" s="8">
        <f t="shared" si="8"/>
        <v>1</v>
      </c>
      <c r="S113" s="23">
        <f>Table7[[#This Row],[Column14]]</f>
        <v>20</v>
      </c>
      <c r="T113" s="8"/>
    </row>
    <row r="114" spans="4:20" x14ac:dyDescent="0.25">
      <c r="D114" s="8" t="s">
        <v>205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>
        <v>17</v>
      </c>
      <c r="P114" s="23"/>
      <c r="Q114" s="8">
        <v>17</v>
      </c>
      <c r="R114" s="8">
        <f t="shared" si="8"/>
        <v>1</v>
      </c>
      <c r="S114" s="23">
        <f>Table7[[#This Row],[Column14]]</f>
        <v>17</v>
      </c>
      <c r="T114" s="8"/>
    </row>
    <row r="115" spans="4:20" x14ac:dyDescent="0.25">
      <c r="D115" s="8" t="s">
        <v>113</v>
      </c>
      <c r="E115" s="6"/>
      <c r="F115" s="6"/>
      <c r="G115" s="6">
        <v>17</v>
      </c>
      <c r="H115" s="6"/>
      <c r="I115" s="6"/>
      <c r="J115" s="6"/>
      <c r="K115" s="6"/>
      <c r="L115" s="6"/>
      <c r="M115" s="6"/>
      <c r="N115" s="6"/>
      <c r="O115" s="6"/>
      <c r="P115" s="23"/>
      <c r="Q115" s="8">
        <v>17</v>
      </c>
      <c r="R115" s="8">
        <f t="shared" si="8"/>
        <v>1</v>
      </c>
      <c r="S115" s="23">
        <f>Table7[[#This Row],[Column14]]</f>
        <v>17</v>
      </c>
      <c r="T115" s="8"/>
    </row>
    <row r="116" spans="4:20" x14ac:dyDescent="0.25">
      <c r="D116" s="8" t="s">
        <v>138</v>
      </c>
      <c r="E116" s="6"/>
      <c r="F116" s="6"/>
      <c r="G116" s="6"/>
      <c r="H116" s="6">
        <v>13</v>
      </c>
      <c r="I116" s="6"/>
      <c r="J116" s="6"/>
      <c r="K116" s="6"/>
      <c r="L116" s="6"/>
      <c r="M116" s="6"/>
      <c r="N116" s="6"/>
      <c r="O116" s="6"/>
      <c r="P116" s="23"/>
      <c r="Q116" s="8">
        <v>13</v>
      </c>
      <c r="R116" s="8">
        <f t="shared" si="8"/>
        <v>1</v>
      </c>
      <c r="S116" s="23">
        <f>Table7[[#This Row],[Column14]]</f>
        <v>13</v>
      </c>
      <c r="T116" s="8"/>
    </row>
    <row r="117" spans="4:20" x14ac:dyDescent="0.25">
      <c r="D117" s="8" t="s">
        <v>196</v>
      </c>
      <c r="E117" s="6"/>
      <c r="F117" s="6"/>
      <c r="G117" s="6"/>
      <c r="H117" s="6"/>
      <c r="I117" s="6"/>
      <c r="J117" s="6"/>
      <c r="K117" s="6"/>
      <c r="L117" s="6"/>
      <c r="M117" s="6"/>
      <c r="N117" s="6">
        <v>11</v>
      </c>
      <c r="O117" s="6"/>
      <c r="P117" s="23"/>
      <c r="Q117" s="8">
        <v>11</v>
      </c>
      <c r="R117" s="8">
        <f t="shared" si="8"/>
        <v>1</v>
      </c>
      <c r="S117" s="23">
        <f>Table7[[#This Row],[Column14]]</f>
        <v>11</v>
      </c>
      <c r="T117" s="8"/>
    </row>
    <row r="118" spans="4:20" x14ac:dyDescent="0.25">
      <c r="D118" s="8" t="s">
        <v>192</v>
      </c>
      <c r="E118" s="6"/>
      <c r="F118" s="6"/>
      <c r="G118" s="6"/>
      <c r="H118" s="6"/>
      <c r="I118" s="6"/>
      <c r="J118" s="6"/>
      <c r="K118" s="6"/>
      <c r="L118" s="6"/>
      <c r="M118" s="6">
        <v>11</v>
      </c>
      <c r="N118" s="6"/>
      <c r="O118" s="6"/>
      <c r="P118" s="23"/>
      <c r="Q118" s="8">
        <v>11</v>
      </c>
      <c r="R118" s="8">
        <f t="shared" si="8"/>
        <v>1</v>
      </c>
      <c r="S118" s="23">
        <f>Table7[[#This Row],[Column14]]</f>
        <v>11</v>
      </c>
      <c r="T118" s="8"/>
    </row>
    <row r="119" spans="4:20" x14ac:dyDescent="0.25">
      <c r="D119" s="8" t="s">
        <v>161</v>
      </c>
      <c r="E119" s="6">
        <v>10</v>
      </c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23"/>
      <c r="Q119" s="8">
        <v>10</v>
      </c>
      <c r="R119" s="8">
        <f t="shared" si="8"/>
        <v>1</v>
      </c>
      <c r="S119" s="23">
        <f>Table7[[#This Row],[Column14]]</f>
        <v>10</v>
      </c>
      <c r="T119" s="8"/>
    </row>
    <row r="120" spans="4:20" x14ac:dyDescent="0.25">
      <c r="D120" s="8" t="s">
        <v>183</v>
      </c>
      <c r="E120" s="6"/>
      <c r="F120" s="6"/>
      <c r="G120" s="6"/>
      <c r="H120" s="6"/>
      <c r="I120" s="6"/>
      <c r="J120" s="6"/>
      <c r="K120" s="6">
        <v>10</v>
      </c>
      <c r="L120" s="6"/>
      <c r="M120" s="6"/>
      <c r="N120" s="6"/>
      <c r="O120" s="6"/>
      <c r="P120" s="23"/>
      <c r="Q120" s="8">
        <v>10</v>
      </c>
      <c r="R120" s="8">
        <f t="shared" si="8"/>
        <v>1</v>
      </c>
      <c r="S120" s="23">
        <f>Table7[[#This Row],[Column14]]</f>
        <v>10</v>
      </c>
      <c r="T120" s="8"/>
    </row>
    <row r="121" spans="4:20" x14ac:dyDescent="0.25">
      <c r="D121" s="8" t="s">
        <v>162</v>
      </c>
      <c r="E121" s="6">
        <v>9</v>
      </c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23"/>
      <c r="Q121" s="8">
        <v>9</v>
      </c>
      <c r="R121" s="8">
        <f t="shared" si="8"/>
        <v>1</v>
      </c>
      <c r="S121" s="23">
        <f>Table7[[#This Row],[Column14]]</f>
        <v>9</v>
      </c>
      <c r="T121" s="8"/>
    </row>
    <row r="122" spans="4:20" x14ac:dyDescent="0.25">
      <c r="D122" s="8" t="s">
        <v>184</v>
      </c>
      <c r="E122" s="6"/>
      <c r="F122" s="6"/>
      <c r="G122" s="6"/>
      <c r="H122" s="6"/>
      <c r="I122" s="6"/>
      <c r="J122" s="6"/>
      <c r="K122" s="6">
        <v>9</v>
      </c>
      <c r="L122" s="6"/>
      <c r="M122" s="6"/>
      <c r="N122" s="6"/>
      <c r="O122" s="6"/>
      <c r="P122" s="23"/>
      <c r="Q122" s="8">
        <v>9</v>
      </c>
      <c r="R122" s="8">
        <f t="shared" si="8"/>
        <v>1</v>
      </c>
      <c r="S122" s="23">
        <f>Table7[[#This Row],[Column14]]</f>
        <v>9</v>
      </c>
      <c r="T122" s="8"/>
    </row>
    <row r="123" spans="4:20" x14ac:dyDescent="0.25">
      <c r="D123" s="8" t="s">
        <v>100</v>
      </c>
      <c r="E123" s="6">
        <v>8</v>
      </c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23"/>
      <c r="Q123" s="8">
        <v>8</v>
      </c>
      <c r="R123" s="8">
        <f t="shared" si="8"/>
        <v>1</v>
      </c>
      <c r="S123" s="23">
        <f>Table7[[#This Row],[Column14]]</f>
        <v>8</v>
      </c>
      <c r="T123" s="8"/>
    </row>
    <row r="124" spans="4:20" x14ac:dyDescent="0.25">
      <c r="D124" s="8" t="s">
        <v>185</v>
      </c>
      <c r="E124" s="6"/>
      <c r="F124" s="6"/>
      <c r="G124" s="6"/>
      <c r="H124" s="6"/>
      <c r="I124" s="6"/>
      <c r="J124" s="6"/>
      <c r="K124" s="6">
        <v>8</v>
      </c>
      <c r="L124" s="6"/>
      <c r="M124" s="6"/>
      <c r="N124" s="6"/>
      <c r="O124" s="6"/>
      <c r="P124" s="23"/>
      <c r="Q124" s="8">
        <v>8</v>
      </c>
      <c r="R124" s="8">
        <f t="shared" si="8"/>
        <v>1</v>
      </c>
      <c r="S124" s="23">
        <f>Table7[[#This Row],[Column14]]</f>
        <v>8</v>
      </c>
      <c r="T124" s="8"/>
    </row>
    <row r="125" spans="4:20" ht="15.75" thickBot="1" x14ac:dyDescent="0.3">
      <c r="D125" s="27" t="s">
        <v>166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26"/>
      <c r="Q125" s="27">
        <v>0</v>
      </c>
      <c r="R125" s="27">
        <f t="shared" si="8"/>
        <v>0</v>
      </c>
      <c r="S125" s="26">
        <f>Table7[[#This Row],[Column14]]</f>
        <v>0</v>
      </c>
      <c r="T125" s="27"/>
    </row>
    <row r="127" spans="4:20" ht="15.75" thickBot="1" x14ac:dyDescent="0.3"/>
    <row r="128" spans="4:20" ht="15.75" thickBot="1" x14ac:dyDescent="0.3">
      <c r="D128" s="30" t="s">
        <v>48</v>
      </c>
      <c r="E128" s="12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10"/>
      <c r="Q128" s="11"/>
      <c r="R128" s="28"/>
      <c r="S128" s="28">
        <f>Table8[[#This Row],[Column14]]</f>
        <v>0</v>
      </c>
      <c r="T128" s="28"/>
    </row>
    <row r="129" spans="4:20" x14ac:dyDescent="0.25">
      <c r="D129" s="23" t="s">
        <v>165</v>
      </c>
      <c r="E129" s="25">
        <v>13</v>
      </c>
      <c r="F129" s="6"/>
      <c r="G129" s="6">
        <v>20</v>
      </c>
      <c r="H129" s="6"/>
      <c r="I129" s="6">
        <v>13</v>
      </c>
      <c r="J129" s="6">
        <v>15</v>
      </c>
      <c r="K129" s="6"/>
      <c r="L129" s="6"/>
      <c r="M129" s="6">
        <v>20</v>
      </c>
      <c r="N129" s="6">
        <v>13</v>
      </c>
      <c r="O129" s="6">
        <v>17</v>
      </c>
      <c r="P129" s="23">
        <v>20</v>
      </c>
      <c r="Q129" s="24">
        <v>131</v>
      </c>
      <c r="R129" s="24">
        <f>COUNTIF(E129:P129,"&gt;1")</f>
        <v>8</v>
      </c>
      <c r="S129" s="29">
        <f>Table8[[#This Row],[Column14]]</f>
        <v>131</v>
      </c>
      <c r="T129" s="24" t="s">
        <v>0</v>
      </c>
    </row>
    <row r="130" spans="4:20" x14ac:dyDescent="0.25">
      <c r="D130" s="23" t="s">
        <v>140</v>
      </c>
      <c r="E130" s="25"/>
      <c r="F130" s="6"/>
      <c r="G130" s="6"/>
      <c r="H130" s="6">
        <v>20</v>
      </c>
      <c r="I130" s="6">
        <v>17</v>
      </c>
      <c r="J130" s="6">
        <v>13</v>
      </c>
      <c r="K130" s="6">
        <v>17</v>
      </c>
      <c r="L130" s="6"/>
      <c r="M130" s="6"/>
      <c r="N130" s="6">
        <v>20</v>
      </c>
      <c r="O130" s="6">
        <v>15</v>
      </c>
      <c r="P130" s="23">
        <v>17</v>
      </c>
      <c r="Q130" s="8">
        <v>119</v>
      </c>
      <c r="R130" s="8">
        <f>COUNTIF(E130:P130,"&gt;1")</f>
        <v>7</v>
      </c>
      <c r="S130" s="23">
        <f>Table8[[#This Row],[Column14]]</f>
        <v>119</v>
      </c>
      <c r="T130" s="8" t="s">
        <v>1</v>
      </c>
    </row>
    <row r="131" spans="4:20" x14ac:dyDescent="0.25">
      <c r="D131" s="23" t="s">
        <v>66</v>
      </c>
      <c r="E131" s="25">
        <v>9</v>
      </c>
      <c r="F131" s="6"/>
      <c r="G131" s="6"/>
      <c r="H131" s="6">
        <v>17</v>
      </c>
      <c r="I131" s="6"/>
      <c r="J131" s="6">
        <v>11</v>
      </c>
      <c r="K131" s="6">
        <v>20</v>
      </c>
      <c r="L131" s="6"/>
      <c r="M131" s="6">
        <v>17</v>
      </c>
      <c r="N131" s="6"/>
      <c r="O131" s="6"/>
      <c r="P131" s="23"/>
      <c r="Q131" s="8">
        <v>74</v>
      </c>
      <c r="R131" s="8">
        <f>COUNTIF(E131:P131,"&gt;1")</f>
        <v>5</v>
      </c>
      <c r="S131" s="23">
        <f>Table8[[#This Row],[Column14]]</f>
        <v>74</v>
      </c>
      <c r="T131" s="8" t="s">
        <v>2</v>
      </c>
    </row>
    <row r="132" spans="4:20" x14ac:dyDescent="0.25">
      <c r="D132" s="23" t="s">
        <v>107</v>
      </c>
      <c r="E132" s="25">
        <v>15</v>
      </c>
      <c r="F132" s="6"/>
      <c r="G132" s="6"/>
      <c r="H132" s="6"/>
      <c r="I132" s="6"/>
      <c r="J132" s="6"/>
      <c r="K132" s="6"/>
      <c r="L132" s="6"/>
      <c r="M132" s="6"/>
      <c r="N132" s="6">
        <v>17</v>
      </c>
      <c r="O132" s="6">
        <v>20</v>
      </c>
      <c r="P132" s="23"/>
      <c r="Q132" s="8">
        <v>52</v>
      </c>
      <c r="R132" s="8">
        <f t="shared" ref="R132:R154" si="9">COUNTIF(E132:P132,"&gt;1")</f>
        <v>3</v>
      </c>
      <c r="S132" s="23">
        <f>Table8[[#This Row],[Column14]]</f>
        <v>52</v>
      </c>
      <c r="T132" s="8"/>
    </row>
    <row r="133" spans="4:20" x14ac:dyDescent="0.25">
      <c r="D133" s="23" t="s">
        <v>109</v>
      </c>
      <c r="E133" s="25"/>
      <c r="F133" s="6"/>
      <c r="G133" s="6"/>
      <c r="H133" s="6">
        <v>9</v>
      </c>
      <c r="I133" s="6"/>
      <c r="J133" s="6">
        <v>7</v>
      </c>
      <c r="K133" s="6">
        <v>15</v>
      </c>
      <c r="L133" s="6"/>
      <c r="M133" s="6"/>
      <c r="N133" s="6"/>
      <c r="O133" s="6">
        <v>5</v>
      </c>
      <c r="P133" s="23">
        <v>11</v>
      </c>
      <c r="Q133" s="8">
        <v>47</v>
      </c>
      <c r="R133" s="8">
        <f>COUNTIF(E133:P133,"&gt;1")</f>
        <v>5</v>
      </c>
      <c r="S133" s="23">
        <f>Table8[[#This Row],[Column14]]</f>
        <v>47</v>
      </c>
      <c r="T133" s="8"/>
    </row>
    <row r="134" spans="4:20" x14ac:dyDescent="0.25">
      <c r="D134" s="23" t="s">
        <v>68</v>
      </c>
      <c r="E134" s="25">
        <v>5</v>
      </c>
      <c r="F134" s="6"/>
      <c r="G134" s="6"/>
      <c r="H134" s="6"/>
      <c r="I134" s="6">
        <v>11</v>
      </c>
      <c r="J134" s="6">
        <v>8</v>
      </c>
      <c r="K134" s="6"/>
      <c r="L134" s="6"/>
      <c r="M134" s="6">
        <v>13</v>
      </c>
      <c r="N134" s="6"/>
      <c r="O134" s="6">
        <v>8</v>
      </c>
      <c r="P134" s="23"/>
      <c r="Q134" s="8">
        <v>45</v>
      </c>
      <c r="R134" s="8">
        <f t="shared" si="9"/>
        <v>5</v>
      </c>
      <c r="S134" s="23">
        <f>Table8[[#This Row],[Column14]]</f>
        <v>45</v>
      </c>
      <c r="T134" s="8"/>
    </row>
    <row r="135" spans="4:20" x14ac:dyDescent="0.25">
      <c r="D135" s="23" t="s">
        <v>181</v>
      </c>
      <c r="E135" s="25"/>
      <c r="F135" s="6"/>
      <c r="G135" s="6"/>
      <c r="H135" s="6"/>
      <c r="I135" s="6"/>
      <c r="J135" s="6">
        <v>10</v>
      </c>
      <c r="K135" s="6"/>
      <c r="L135" s="6"/>
      <c r="M135" s="6">
        <v>15</v>
      </c>
      <c r="N135" s="6">
        <v>15</v>
      </c>
      <c r="O135" s="6"/>
      <c r="P135" s="23"/>
      <c r="Q135" s="8">
        <v>40</v>
      </c>
      <c r="R135" s="8">
        <f t="shared" si="9"/>
        <v>3</v>
      </c>
      <c r="S135" s="23">
        <f>Table8[[#This Row],[Column14]]</f>
        <v>40</v>
      </c>
      <c r="T135" s="8"/>
    </row>
    <row r="136" spans="4:20" x14ac:dyDescent="0.25">
      <c r="D136" s="23" t="s">
        <v>59</v>
      </c>
      <c r="E136" s="25"/>
      <c r="F136" s="6"/>
      <c r="G136" s="6"/>
      <c r="H136" s="6"/>
      <c r="I136" s="6">
        <v>20</v>
      </c>
      <c r="J136" s="6">
        <v>20</v>
      </c>
      <c r="K136" s="6"/>
      <c r="L136" s="6"/>
      <c r="M136" s="6"/>
      <c r="N136" s="6"/>
      <c r="O136" s="6"/>
      <c r="P136" s="23"/>
      <c r="Q136" s="8">
        <v>40</v>
      </c>
      <c r="R136" s="8">
        <f t="shared" si="9"/>
        <v>2</v>
      </c>
      <c r="S136" s="23">
        <f>Table8[[#This Row],[Column14]]</f>
        <v>40</v>
      </c>
      <c r="T136" s="8"/>
    </row>
    <row r="137" spans="4:20" x14ac:dyDescent="0.25">
      <c r="D137" s="23" t="s">
        <v>164</v>
      </c>
      <c r="E137" s="25">
        <v>17</v>
      </c>
      <c r="F137" s="6"/>
      <c r="G137" s="6">
        <v>17</v>
      </c>
      <c r="H137" s="6"/>
      <c r="I137" s="6"/>
      <c r="J137" s="6"/>
      <c r="K137" s="6"/>
      <c r="L137" s="6"/>
      <c r="M137" s="6"/>
      <c r="N137" s="6"/>
      <c r="O137" s="6"/>
      <c r="P137" s="23"/>
      <c r="Q137" s="8">
        <v>34</v>
      </c>
      <c r="R137" s="8">
        <f t="shared" si="9"/>
        <v>2</v>
      </c>
      <c r="S137" s="23">
        <f>Table8[[#This Row],[Column14]]</f>
        <v>34</v>
      </c>
      <c r="T137" s="8"/>
    </row>
    <row r="138" spans="4:20" x14ac:dyDescent="0.25">
      <c r="D138" s="23" t="s">
        <v>122</v>
      </c>
      <c r="E138" s="25">
        <v>20</v>
      </c>
      <c r="F138" s="6"/>
      <c r="G138" s="6"/>
      <c r="H138" s="6"/>
      <c r="I138" s="6"/>
      <c r="J138" s="6"/>
      <c r="K138" s="6"/>
      <c r="L138" s="6"/>
      <c r="M138" s="6"/>
      <c r="N138" s="6"/>
      <c r="O138" s="6">
        <v>11</v>
      </c>
      <c r="P138" s="23"/>
      <c r="Q138" s="8">
        <v>31</v>
      </c>
      <c r="R138" s="8">
        <f t="shared" si="9"/>
        <v>2</v>
      </c>
      <c r="S138" s="23">
        <f>Table8[[#This Row],[Column14]]</f>
        <v>31</v>
      </c>
      <c r="T138" s="8"/>
    </row>
    <row r="139" spans="4:20" x14ac:dyDescent="0.25">
      <c r="D139" s="23" t="s">
        <v>141</v>
      </c>
      <c r="E139" s="25"/>
      <c r="F139" s="6"/>
      <c r="G139" s="6"/>
      <c r="H139" s="6">
        <v>13</v>
      </c>
      <c r="I139" s="6"/>
      <c r="J139" s="6"/>
      <c r="K139" s="6">
        <v>13</v>
      </c>
      <c r="L139" s="6"/>
      <c r="M139" s="6"/>
      <c r="N139" s="6"/>
      <c r="O139" s="6">
        <v>4</v>
      </c>
      <c r="P139" s="23"/>
      <c r="Q139" s="8">
        <v>30</v>
      </c>
      <c r="R139" s="8">
        <f t="shared" si="9"/>
        <v>3</v>
      </c>
      <c r="S139" s="23">
        <f>Table8[[#This Row],[Column14]]</f>
        <v>30</v>
      </c>
      <c r="T139" s="8"/>
    </row>
    <row r="140" spans="4:20" x14ac:dyDescent="0.25">
      <c r="D140" s="23" t="s">
        <v>167</v>
      </c>
      <c r="E140" s="25">
        <v>7</v>
      </c>
      <c r="F140" s="6"/>
      <c r="G140" s="6"/>
      <c r="H140" s="6"/>
      <c r="I140" s="6"/>
      <c r="J140" s="6">
        <v>9</v>
      </c>
      <c r="K140" s="6"/>
      <c r="L140" s="6"/>
      <c r="M140" s="6"/>
      <c r="N140" s="6"/>
      <c r="O140" s="6">
        <v>13</v>
      </c>
      <c r="P140" s="23"/>
      <c r="Q140" s="8">
        <v>29</v>
      </c>
      <c r="R140" s="8">
        <f t="shared" si="9"/>
        <v>3</v>
      </c>
      <c r="S140" s="23">
        <f>Table8[[#This Row],[Column14]]</f>
        <v>29</v>
      </c>
      <c r="T140" s="8"/>
    </row>
    <row r="141" spans="4:20" x14ac:dyDescent="0.25">
      <c r="D141" s="23" t="s">
        <v>125</v>
      </c>
      <c r="E141" s="25"/>
      <c r="F141" s="6"/>
      <c r="G141" s="6"/>
      <c r="H141" s="6">
        <v>15</v>
      </c>
      <c r="I141" s="6"/>
      <c r="J141" s="6"/>
      <c r="K141" s="6"/>
      <c r="L141" s="6"/>
      <c r="M141" s="6"/>
      <c r="N141" s="6"/>
      <c r="O141" s="6">
        <v>10</v>
      </c>
      <c r="P141" s="23"/>
      <c r="Q141" s="8">
        <v>25</v>
      </c>
      <c r="R141" s="8">
        <f t="shared" si="9"/>
        <v>2</v>
      </c>
      <c r="S141" s="23">
        <f>Table8[[#This Row],[Column14]]</f>
        <v>25</v>
      </c>
      <c r="T141" s="8"/>
    </row>
    <row r="142" spans="4:20" x14ac:dyDescent="0.25">
      <c r="D142" s="23" t="s">
        <v>216</v>
      </c>
      <c r="E142" s="25">
        <v>8</v>
      </c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23">
        <v>15</v>
      </c>
      <c r="Q142" s="8">
        <v>23</v>
      </c>
      <c r="R142" s="8">
        <f>COUNTIF(E142:P142,"&gt;1")</f>
        <v>2</v>
      </c>
      <c r="S142" s="23">
        <f>Table8[[#This Row],[Column14]]</f>
        <v>23</v>
      </c>
      <c r="T142" s="8"/>
    </row>
    <row r="143" spans="4:20" x14ac:dyDescent="0.25">
      <c r="D143" s="23" t="s">
        <v>135</v>
      </c>
      <c r="E143" s="25"/>
      <c r="F143" s="6"/>
      <c r="G143" s="6"/>
      <c r="H143" s="6"/>
      <c r="I143" s="6"/>
      <c r="J143" s="6">
        <v>17</v>
      </c>
      <c r="K143" s="6"/>
      <c r="L143" s="6"/>
      <c r="M143" s="6"/>
      <c r="N143" s="6"/>
      <c r="O143" s="6"/>
      <c r="P143" s="23"/>
      <c r="Q143" s="8">
        <v>17</v>
      </c>
      <c r="R143" s="8">
        <f>COUNTIF(E143:P143,"&gt;1")</f>
        <v>1</v>
      </c>
      <c r="S143" s="23">
        <f>Table8[[#This Row],[Column14]]</f>
        <v>17</v>
      </c>
      <c r="T143" s="8"/>
    </row>
    <row r="144" spans="4:20" x14ac:dyDescent="0.25">
      <c r="D144" s="23" t="s">
        <v>112</v>
      </c>
      <c r="E144" s="25">
        <v>4</v>
      </c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23">
        <v>13</v>
      </c>
      <c r="Q144" s="8">
        <v>17</v>
      </c>
      <c r="R144" s="8">
        <f>COUNTIF(E144:P144,"&gt;1")</f>
        <v>2</v>
      </c>
      <c r="S144" s="23">
        <f>Table8[[#This Row],[Column14]]</f>
        <v>17</v>
      </c>
      <c r="T144" s="8"/>
    </row>
    <row r="145" spans="4:20" x14ac:dyDescent="0.25">
      <c r="D145" s="23" t="s">
        <v>177</v>
      </c>
      <c r="E145" s="25"/>
      <c r="F145" s="6"/>
      <c r="G145" s="6"/>
      <c r="H145" s="6"/>
      <c r="I145" s="6">
        <v>15</v>
      </c>
      <c r="J145" s="6"/>
      <c r="K145" s="6"/>
      <c r="L145" s="6"/>
      <c r="M145" s="6"/>
      <c r="N145" s="6"/>
      <c r="O145" s="6"/>
      <c r="P145" s="23"/>
      <c r="Q145" s="8">
        <v>15</v>
      </c>
      <c r="R145" s="8">
        <f>COUNTIF(E145:P145,"&gt;1")</f>
        <v>1</v>
      </c>
      <c r="S145" s="23">
        <f>Table8[[#This Row],[Column14]]</f>
        <v>15</v>
      </c>
      <c r="T145" s="8"/>
    </row>
    <row r="146" spans="4:20" x14ac:dyDescent="0.25">
      <c r="D146" s="23" t="s">
        <v>142</v>
      </c>
      <c r="E146" s="25"/>
      <c r="F146" s="6"/>
      <c r="G146" s="6"/>
      <c r="H146" s="6">
        <v>11</v>
      </c>
      <c r="I146" s="6"/>
      <c r="J146" s="6"/>
      <c r="K146" s="6"/>
      <c r="L146" s="6"/>
      <c r="M146" s="6"/>
      <c r="N146" s="6"/>
      <c r="O146" s="6"/>
      <c r="P146" s="23"/>
      <c r="Q146" s="8">
        <v>11</v>
      </c>
      <c r="R146" s="8">
        <f t="shared" si="9"/>
        <v>1</v>
      </c>
      <c r="S146" s="23">
        <f>Table8[[#This Row],[Column14]]</f>
        <v>11</v>
      </c>
      <c r="T146" s="8"/>
    </row>
    <row r="147" spans="4:20" x14ac:dyDescent="0.25">
      <c r="D147" s="23" t="s">
        <v>135</v>
      </c>
      <c r="E147" s="25">
        <v>11</v>
      </c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23"/>
      <c r="Q147" s="8">
        <v>11</v>
      </c>
      <c r="R147" s="8">
        <f>COUNTIF(E147:P147,"&gt;1")</f>
        <v>1</v>
      </c>
      <c r="S147" s="23">
        <f>Table8[[#This Row],[Column14]]</f>
        <v>11</v>
      </c>
      <c r="T147" s="8"/>
    </row>
    <row r="148" spans="4:20" x14ac:dyDescent="0.25">
      <c r="D148" s="23" t="s">
        <v>143</v>
      </c>
      <c r="E148" s="25"/>
      <c r="F148" s="6"/>
      <c r="G148" s="6"/>
      <c r="H148" s="6">
        <v>10</v>
      </c>
      <c r="I148" s="6"/>
      <c r="J148" s="6"/>
      <c r="K148" s="6"/>
      <c r="L148" s="6"/>
      <c r="M148" s="6"/>
      <c r="N148" s="6"/>
      <c r="O148" s="6"/>
      <c r="P148" s="23"/>
      <c r="Q148" s="8">
        <v>10</v>
      </c>
      <c r="R148" s="8">
        <f t="shared" si="9"/>
        <v>1</v>
      </c>
      <c r="S148" s="23">
        <f>Table8[[#This Row],[Column14]]</f>
        <v>10</v>
      </c>
      <c r="T148" s="8"/>
    </row>
    <row r="149" spans="4:20" x14ac:dyDescent="0.25">
      <c r="D149" s="23" t="s">
        <v>166</v>
      </c>
      <c r="E149" s="25">
        <v>10</v>
      </c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23"/>
      <c r="Q149" s="8">
        <v>10</v>
      </c>
      <c r="R149" s="8">
        <f t="shared" si="9"/>
        <v>1</v>
      </c>
      <c r="S149" s="23">
        <f>Table8[[#This Row],[Column14]]</f>
        <v>10</v>
      </c>
      <c r="T149" s="8"/>
    </row>
    <row r="150" spans="4:20" x14ac:dyDescent="0.25">
      <c r="D150" s="23" t="s">
        <v>207</v>
      </c>
      <c r="E150" s="25"/>
      <c r="F150" s="6"/>
      <c r="G150" s="6"/>
      <c r="H150" s="6"/>
      <c r="I150" s="6"/>
      <c r="J150" s="6"/>
      <c r="K150" s="6"/>
      <c r="L150" s="6"/>
      <c r="M150" s="6"/>
      <c r="N150" s="6"/>
      <c r="O150" s="6">
        <v>9</v>
      </c>
      <c r="P150" s="23"/>
      <c r="Q150" s="8">
        <v>9</v>
      </c>
      <c r="R150" s="8">
        <f t="shared" si="9"/>
        <v>1</v>
      </c>
      <c r="S150" s="23">
        <f>Table8[[#This Row],[Column14]]</f>
        <v>9</v>
      </c>
      <c r="T150" s="8"/>
    </row>
    <row r="151" spans="4:20" x14ac:dyDescent="0.25">
      <c r="D151" s="23" t="s">
        <v>144</v>
      </c>
      <c r="E151" s="25"/>
      <c r="F151" s="6"/>
      <c r="G151" s="6"/>
      <c r="H151" s="6">
        <v>8</v>
      </c>
      <c r="I151" s="6"/>
      <c r="J151" s="6"/>
      <c r="K151" s="6"/>
      <c r="L151" s="6"/>
      <c r="M151" s="6"/>
      <c r="N151" s="6"/>
      <c r="O151" s="6"/>
      <c r="P151" s="23"/>
      <c r="Q151" s="8">
        <v>8</v>
      </c>
      <c r="R151" s="8">
        <f t="shared" si="9"/>
        <v>1</v>
      </c>
      <c r="S151" s="23">
        <f>Table8[[#This Row],[Column14]]</f>
        <v>8</v>
      </c>
      <c r="T151" s="8"/>
    </row>
    <row r="152" spans="4:20" x14ac:dyDescent="0.25">
      <c r="D152" s="23" t="s">
        <v>67</v>
      </c>
      <c r="E152" s="25"/>
      <c r="F152" s="6"/>
      <c r="G152" s="6"/>
      <c r="H152" s="6"/>
      <c r="I152" s="6"/>
      <c r="J152" s="6"/>
      <c r="K152" s="6"/>
      <c r="L152" s="6"/>
      <c r="M152" s="6"/>
      <c r="N152" s="6"/>
      <c r="O152" s="6">
        <v>7</v>
      </c>
      <c r="P152" s="23"/>
      <c r="Q152" s="8">
        <v>7</v>
      </c>
      <c r="R152" s="8">
        <f>COUNTIF(E152:P152,"&gt;1")</f>
        <v>1</v>
      </c>
      <c r="S152" s="23">
        <f>Table8[[#This Row],[Column14]]</f>
        <v>7</v>
      </c>
      <c r="T152" s="8"/>
    </row>
    <row r="153" spans="4:20" x14ac:dyDescent="0.25">
      <c r="D153" s="23" t="s">
        <v>208</v>
      </c>
      <c r="E153" s="25"/>
      <c r="F153" s="6"/>
      <c r="G153" s="6"/>
      <c r="H153" s="6"/>
      <c r="I153" s="6"/>
      <c r="J153" s="6"/>
      <c r="K153" s="6"/>
      <c r="L153" s="6"/>
      <c r="M153" s="6"/>
      <c r="N153" s="6"/>
      <c r="O153" s="6">
        <v>6</v>
      </c>
      <c r="P153" s="23"/>
      <c r="Q153" s="8">
        <v>6</v>
      </c>
      <c r="R153" s="8">
        <f>COUNTIF(E153:P153,"&gt;1")</f>
        <v>1</v>
      </c>
      <c r="S153" s="23">
        <f>Table8[[#This Row],[Column14]]</f>
        <v>6</v>
      </c>
      <c r="T153" s="8"/>
    </row>
    <row r="154" spans="4:20" x14ac:dyDescent="0.25">
      <c r="D154" s="23" t="s">
        <v>108</v>
      </c>
      <c r="E154" s="25">
        <v>6</v>
      </c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23"/>
      <c r="Q154" s="8">
        <v>6</v>
      </c>
      <c r="R154" s="8">
        <f t="shared" si="9"/>
        <v>1</v>
      </c>
      <c r="S154" s="23">
        <f>Table8[[#This Row],[Column14]]</f>
        <v>6</v>
      </c>
      <c r="T154" s="8"/>
    </row>
    <row r="156" spans="4:20" ht="15.75" thickBot="1" x14ac:dyDescent="0.3"/>
    <row r="157" spans="4:20" ht="15.75" thickBot="1" x14ac:dyDescent="0.3">
      <c r="D157" s="30" t="s">
        <v>99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0"/>
      <c r="Q157" s="11">
        <f t="shared" ref="Q157:Q175" si="10">SUM(E157:P157)</f>
        <v>0</v>
      </c>
      <c r="R157" s="28"/>
      <c r="S157" s="28">
        <f>Table9[[#This Row],[Column14]]</f>
        <v>0</v>
      </c>
      <c r="T157" s="28"/>
    </row>
    <row r="158" spans="4:20" x14ac:dyDescent="0.25">
      <c r="D158" s="29" t="s">
        <v>49</v>
      </c>
      <c r="E158" s="6"/>
      <c r="F158" s="6"/>
      <c r="G158" s="6"/>
      <c r="H158" s="6">
        <v>20</v>
      </c>
      <c r="I158" s="6"/>
      <c r="J158" s="6"/>
      <c r="K158" s="6"/>
      <c r="L158" s="6"/>
      <c r="M158" s="6"/>
      <c r="N158" s="6">
        <v>20</v>
      </c>
      <c r="O158" s="6">
        <v>20</v>
      </c>
      <c r="P158" s="23">
        <v>20</v>
      </c>
      <c r="Q158" s="31">
        <v>80</v>
      </c>
      <c r="R158" s="24">
        <f>COUNTIF(E158:P158,"&gt;1")</f>
        <v>4</v>
      </c>
      <c r="S158" s="29">
        <f>Table9[[#This Row],[Column14]]</f>
        <v>80</v>
      </c>
      <c r="T158" s="29" t="s">
        <v>0</v>
      </c>
    </row>
    <row r="159" spans="4:20" x14ac:dyDescent="0.25">
      <c r="D159" s="33" t="s">
        <v>148</v>
      </c>
      <c r="E159" s="6">
        <v>15</v>
      </c>
      <c r="F159" s="6"/>
      <c r="G159" s="6"/>
      <c r="H159" s="6">
        <v>15</v>
      </c>
      <c r="I159" s="6"/>
      <c r="J159" s="6">
        <v>20</v>
      </c>
      <c r="K159" s="6">
        <v>15</v>
      </c>
      <c r="L159" s="6"/>
      <c r="M159" s="6"/>
      <c r="N159" s="6"/>
      <c r="O159" s="6">
        <v>13</v>
      </c>
      <c r="P159" s="23"/>
      <c r="Q159" s="25">
        <v>78</v>
      </c>
      <c r="R159" s="8">
        <f>COUNTIF(E159:P159,"&gt;1")</f>
        <v>5</v>
      </c>
      <c r="S159" s="23">
        <f>Table9[[#This Row],[Column14]]</f>
        <v>78</v>
      </c>
      <c r="T159" s="23" t="s">
        <v>1</v>
      </c>
    </row>
    <row r="160" spans="4:20" x14ac:dyDescent="0.25">
      <c r="D160" s="23" t="s">
        <v>149</v>
      </c>
      <c r="E160" s="6">
        <v>17</v>
      </c>
      <c r="F160" s="6"/>
      <c r="G160" s="6"/>
      <c r="H160" s="6">
        <v>13</v>
      </c>
      <c r="I160" s="6">
        <v>20</v>
      </c>
      <c r="J160" s="6">
        <v>15</v>
      </c>
      <c r="K160" s="6"/>
      <c r="L160" s="6"/>
      <c r="M160" s="6"/>
      <c r="N160" s="6"/>
      <c r="O160" s="6"/>
      <c r="P160" s="23"/>
      <c r="Q160" s="25">
        <v>65</v>
      </c>
      <c r="R160" s="8">
        <f t="shared" ref="R160:R175" si="11">COUNTIF(E160:P160,"&gt;1")</f>
        <v>4</v>
      </c>
      <c r="S160" s="23">
        <f>Table9[[#This Row],[Column14]]</f>
        <v>65</v>
      </c>
      <c r="T160" s="23" t="s">
        <v>2</v>
      </c>
    </row>
    <row r="161" spans="4:20" x14ac:dyDescent="0.25">
      <c r="D161" s="23" t="s">
        <v>114</v>
      </c>
      <c r="E161" s="6"/>
      <c r="F161" s="6"/>
      <c r="G161" s="6"/>
      <c r="H161" s="6">
        <v>9</v>
      </c>
      <c r="I161" s="6"/>
      <c r="J161" s="6"/>
      <c r="K161" s="6">
        <v>17</v>
      </c>
      <c r="L161" s="6"/>
      <c r="M161" s="6"/>
      <c r="N161" s="6">
        <v>17</v>
      </c>
      <c r="O161" s="6">
        <v>11</v>
      </c>
      <c r="P161" s="23"/>
      <c r="Q161" s="25">
        <v>54</v>
      </c>
      <c r="R161" s="8">
        <f>COUNTIF(E161:P161,"&gt;1")</f>
        <v>4</v>
      </c>
      <c r="S161" s="23">
        <f>Table9[[#This Row],[Column14]]</f>
        <v>54</v>
      </c>
      <c r="T161" s="23"/>
    </row>
    <row r="162" spans="4:20" x14ac:dyDescent="0.25">
      <c r="D162" s="23" t="s">
        <v>168</v>
      </c>
      <c r="E162" s="6">
        <v>20</v>
      </c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23">
        <v>17</v>
      </c>
      <c r="Q162" s="25">
        <v>37</v>
      </c>
      <c r="R162" s="8">
        <f t="shared" si="11"/>
        <v>2</v>
      </c>
      <c r="S162" s="23">
        <f>Table9[[#This Row],[Column14]]</f>
        <v>37</v>
      </c>
      <c r="T162" s="23"/>
    </row>
    <row r="163" spans="4:20" x14ac:dyDescent="0.25">
      <c r="D163" s="23" t="s">
        <v>50</v>
      </c>
      <c r="E163" s="6"/>
      <c r="F163" s="6"/>
      <c r="G163" s="6"/>
      <c r="H163" s="6">
        <v>17</v>
      </c>
      <c r="I163" s="6">
        <v>17</v>
      </c>
      <c r="J163" s="6"/>
      <c r="K163" s="6"/>
      <c r="L163" s="6"/>
      <c r="M163" s="6"/>
      <c r="N163" s="6"/>
      <c r="O163" s="6"/>
      <c r="P163" s="23"/>
      <c r="Q163" s="25">
        <v>34</v>
      </c>
      <c r="R163" s="8">
        <f t="shared" si="11"/>
        <v>2</v>
      </c>
      <c r="S163" s="23">
        <f>Table9[[#This Row],[Column14]]</f>
        <v>34</v>
      </c>
      <c r="T163" s="23"/>
    </row>
    <row r="164" spans="4:20" x14ac:dyDescent="0.25">
      <c r="D164" s="23" t="s">
        <v>69</v>
      </c>
      <c r="E164" s="6"/>
      <c r="F164" s="6"/>
      <c r="G164" s="6"/>
      <c r="H164" s="6">
        <v>11</v>
      </c>
      <c r="I164" s="6"/>
      <c r="J164" s="6"/>
      <c r="K164" s="6">
        <v>20</v>
      </c>
      <c r="L164" s="6"/>
      <c r="M164" s="6"/>
      <c r="N164" s="6"/>
      <c r="O164" s="6"/>
      <c r="P164" s="23"/>
      <c r="Q164" s="25">
        <v>31</v>
      </c>
      <c r="R164" s="8">
        <f t="shared" si="11"/>
        <v>2</v>
      </c>
      <c r="S164" s="23">
        <f>Table9[[#This Row],[Column14]]</f>
        <v>31</v>
      </c>
      <c r="T164" s="23"/>
    </row>
    <row r="165" spans="4:20" x14ac:dyDescent="0.25">
      <c r="D165" s="23" t="s">
        <v>127</v>
      </c>
      <c r="E165" s="28"/>
      <c r="F165" s="28"/>
      <c r="G165" s="28"/>
      <c r="H165" s="28">
        <v>8</v>
      </c>
      <c r="I165" s="28"/>
      <c r="J165" s="28"/>
      <c r="K165" s="28">
        <v>13</v>
      </c>
      <c r="L165" s="28"/>
      <c r="M165" s="28"/>
      <c r="N165" s="28"/>
      <c r="O165" s="28">
        <v>9</v>
      </c>
      <c r="P165" s="23"/>
      <c r="Q165" s="25">
        <v>30</v>
      </c>
      <c r="R165" s="8">
        <f t="shared" si="11"/>
        <v>3</v>
      </c>
      <c r="S165" s="23">
        <f>Table9[[#This Row],[Column14]]</f>
        <v>30</v>
      </c>
      <c r="T165" s="23"/>
    </row>
    <row r="166" spans="4:20" x14ac:dyDescent="0.25">
      <c r="D166" s="23" t="s">
        <v>73</v>
      </c>
      <c r="E166" s="6"/>
      <c r="F166" s="6"/>
      <c r="G166" s="6"/>
      <c r="H166" s="6">
        <v>7</v>
      </c>
      <c r="I166" s="6"/>
      <c r="J166" s="6"/>
      <c r="K166" s="6"/>
      <c r="L166" s="6"/>
      <c r="M166" s="6"/>
      <c r="N166" s="6"/>
      <c r="O166" s="6">
        <v>15</v>
      </c>
      <c r="P166" s="23"/>
      <c r="Q166" s="25">
        <v>22</v>
      </c>
      <c r="R166" s="8">
        <f t="shared" si="11"/>
        <v>2</v>
      </c>
      <c r="S166" s="23">
        <f>Table9[[#This Row],[Column14]]</f>
        <v>22</v>
      </c>
      <c r="T166" s="23"/>
    </row>
    <row r="167" spans="4:20" x14ac:dyDescent="0.25">
      <c r="D167" s="23" t="s">
        <v>182</v>
      </c>
      <c r="E167" s="6"/>
      <c r="F167" s="6"/>
      <c r="G167" s="6"/>
      <c r="H167" s="6"/>
      <c r="I167" s="6"/>
      <c r="J167" s="6">
        <v>17</v>
      </c>
      <c r="K167" s="6"/>
      <c r="L167" s="6"/>
      <c r="M167" s="6"/>
      <c r="N167" s="6"/>
      <c r="O167" s="6"/>
      <c r="P167" s="23"/>
      <c r="Q167" s="48">
        <v>17</v>
      </c>
      <c r="R167" s="8">
        <f>COUNTIF(E167:P167,"&gt;1")</f>
        <v>1</v>
      </c>
      <c r="S167" s="23">
        <f>Table9[[#This Row],[Column14]]</f>
        <v>17</v>
      </c>
      <c r="T167" s="23"/>
    </row>
    <row r="168" spans="4:20" x14ac:dyDescent="0.25">
      <c r="D168" s="23" t="s">
        <v>214</v>
      </c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>
        <v>17</v>
      </c>
      <c r="P168" s="23"/>
      <c r="Q168" s="25">
        <v>17</v>
      </c>
      <c r="R168" s="8">
        <f t="shared" si="11"/>
        <v>1</v>
      </c>
      <c r="S168" s="23">
        <f>Table9[[#This Row],[Column14]]</f>
        <v>17</v>
      </c>
      <c r="T168" s="23"/>
    </row>
    <row r="169" spans="4:20" x14ac:dyDescent="0.25">
      <c r="D169" s="23" t="s">
        <v>217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23">
        <v>15</v>
      </c>
      <c r="Q169" s="48">
        <v>15</v>
      </c>
      <c r="R169" s="8">
        <f>COUNTIF(E169:P169,"&gt;1")</f>
        <v>1</v>
      </c>
      <c r="S169" s="23">
        <f>Table9[[#This Row],[Column14]]</f>
        <v>15</v>
      </c>
      <c r="T169" s="23"/>
    </row>
    <row r="170" spans="4:20" x14ac:dyDescent="0.25">
      <c r="D170" s="23" t="s">
        <v>189</v>
      </c>
      <c r="E170" s="6"/>
      <c r="F170" s="6"/>
      <c r="G170" s="6"/>
      <c r="H170" s="6"/>
      <c r="I170" s="6"/>
      <c r="J170" s="6"/>
      <c r="K170" s="6">
        <v>11</v>
      </c>
      <c r="L170" s="6"/>
      <c r="M170" s="6"/>
      <c r="N170" s="6"/>
      <c r="O170" s="6"/>
      <c r="P170" s="23"/>
      <c r="Q170" s="25">
        <v>11</v>
      </c>
      <c r="R170" s="8">
        <f t="shared" si="11"/>
        <v>1</v>
      </c>
      <c r="S170" s="23">
        <f>Table9[[#This Row],[Column14]]</f>
        <v>11</v>
      </c>
      <c r="T170" s="23"/>
    </row>
    <row r="171" spans="4:20" x14ac:dyDescent="0.25">
      <c r="D171" s="23" t="s">
        <v>150</v>
      </c>
      <c r="E171" s="6"/>
      <c r="F171" s="6"/>
      <c r="G171" s="6"/>
      <c r="H171" s="6">
        <v>10</v>
      </c>
      <c r="I171" s="6"/>
      <c r="J171" s="6"/>
      <c r="K171" s="6"/>
      <c r="L171" s="6"/>
      <c r="M171" s="6"/>
      <c r="N171" s="6"/>
      <c r="O171" s="6"/>
      <c r="P171" s="6"/>
      <c r="Q171" s="25">
        <v>10</v>
      </c>
      <c r="R171" s="8">
        <f t="shared" si="11"/>
        <v>1</v>
      </c>
      <c r="S171" s="23">
        <f>Table9[[#This Row],[Column14]]</f>
        <v>10</v>
      </c>
      <c r="T171" s="23"/>
    </row>
    <row r="172" spans="4:20" x14ac:dyDescent="0.25">
      <c r="D172" s="23" t="s">
        <v>215</v>
      </c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>
        <v>10</v>
      </c>
      <c r="P172" s="23"/>
      <c r="Q172" s="25">
        <v>10</v>
      </c>
      <c r="R172" s="8">
        <f t="shared" si="11"/>
        <v>1</v>
      </c>
      <c r="S172" s="23">
        <f>Table9[[#This Row],[Column14]]</f>
        <v>10</v>
      </c>
      <c r="T172" s="23"/>
    </row>
    <row r="173" spans="4:20" x14ac:dyDescent="0.25">
      <c r="D173" s="23" t="s">
        <v>151</v>
      </c>
      <c r="E173" s="6"/>
      <c r="F173" s="6"/>
      <c r="G173" s="6"/>
      <c r="H173" s="6">
        <v>6</v>
      </c>
      <c r="I173" s="6"/>
      <c r="J173" s="6"/>
      <c r="K173" s="6"/>
      <c r="L173" s="6"/>
      <c r="M173" s="6"/>
      <c r="N173" s="6"/>
      <c r="O173" s="6"/>
      <c r="P173" s="23"/>
      <c r="Q173" s="25">
        <v>6</v>
      </c>
      <c r="R173" s="8">
        <f t="shared" si="11"/>
        <v>1</v>
      </c>
      <c r="S173" s="23">
        <f>Table9[[#This Row],[Column14]]</f>
        <v>6</v>
      </c>
      <c r="T173" s="23"/>
    </row>
    <row r="174" spans="4:20" x14ac:dyDescent="0.25">
      <c r="D174" s="2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23"/>
      <c r="Q174" s="25">
        <f t="shared" si="10"/>
        <v>0</v>
      </c>
      <c r="R174" s="8">
        <f t="shared" si="11"/>
        <v>0</v>
      </c>
      <c r="S174" s="23">
        <f>Table9[[#This Row],[Column14]]</f>
        <v>0</v>
      </c>
      <c r="T174" s="23"/>
    </row>
    <row r="175" spans="4:20" x14ac:dyDescent="0.25">
      <c r="D175" s="2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23"/>
      <c r="Q175" s="25">
        <f t="shared" si="10"/>
        <v>0</v>
      </c>
      <c r="R175" s="8">
        <f t="shared" si="11"/>
        <v>0</v>
      </c>
      <c r="S175" s="23">
        <f>Table9[[#This Row],[Column14]]</f>
        <v>0</v>
      </c>
      <c r="T175" s="23"/>
    </row>
    <row r="176" spans="4:20" x14ac:dyDescent="0.25">
      <c r="D176" s="2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23"/>
      <c r="Q176" s="25"/>
      <c r="R176" s="6"/>
      <c r="S176" s="6"/>
      <c r="T176" s="6"/>
    </row>
    <row r="177" spans="4:20" x14ac:dyDescent="0.25">
      <c r="D177" s="2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23"/>
      <c r="Q177" s="25"/>
      <c r="R177" s="6"/>
      <c r="S177" s="6"/>
      <c r="T177" s="6"/>
    </row>
    <row r="178" spans="4:20" ht="15.75" thickBot="1" x14ac:dyDescent="0.3"/>
    <row r="179" spans="4:20" ht="15.75" thickBot="1" x14ac:dyDescent="0.3">
      <c r="D179" s="30" t="s">
        <v>51</v>
      </c>
      <c r="E179" s="12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0"/>
      <c r="Q179" s="11"/>
      <c r="R179" s="28"/>
      <c r="S179" s="28"/>
      <c r="T179" s="28"/>
    </row>
    <row r="180" spans="4:20" x14ac:dyDescent="0.25">
      <c r="D180" s="23" t="s">
        <v>78</v>
      </c>
      <c r="E180" s="25"/>
      <c r="F180" s="6"/>
      <c r="G180" s="6"/>
      <c r="H180" s="6"/>
      <c r="I180" s="6">
        <v>20</v>
      </c>
      <c r="J180" s="6"/>
      <c r="K180" s="6"/>
      <c r="L180" s="6"/>
      <c r="M180" s="6"/>
      <c r="N180" s="6"/>
      <c r="O180" s="6"/>
      <c r="P180" s="23"/>
      <c r="Q180" s="24">
        <f t="shared" ref="Q180:Q183" si="12">SUM(E180:P180)</f>
        <v>20</v>
      </c>
      <c r="R180" s="24">
        <f>COUNTIF(E180:P180,"&gt;1")</f>
        <v>1</v>
      </c>
      <c r="S180" s="24">
        <v>20</v>
      </c>
      <c r="T180" s="24" t="s">
        <v>0</v>
      </c>
    </row>
    <row r="181" spans="4:20" x14ac:dyDescent="0.25">
      <c r="D181" s="23" t="s">
        <v>211</v>
      </c>
      <c r="E181" s="25"/>
      <c r="F181" s="6"/>
      <c r="G181" s="6"/>
      <c r="H181" s="6"/>
      <c r="I181" s="6"/>
      <c r="J181" s="6"/>
      <c r="K181" s="6"/>
      <c r="L181" s="6"/>
      <c r="M181" s="6"/>
      <c r="N181" s="6"/>
      <c r="O181" s="6">
        <v>20</v>
      </c>
      <c r="P181" s="23"/>
      <c r="Q181" s="8">
        <f t="shared" si="12"/>
        <v>20</v>
      </c>
      <c r="R181" s="8">
        <f>COUNTIF(E181:P181,"&gt;1")</f>
        <v>1</v>
      </c>
      <c r="S181" s="8">
        <v>20</v>
      </c>
      <c r="T181" s="8" t="s">
        <v>0</v>
      </c>
    </row>
    <row r="182" spans="4:20" x14ac:dyDescent="0.25">
      <c r="D182" s="33"/>
      <c r="E182" s="2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23"/>
      <c r="Q182" s="8">
        <f t="shared" si="12"/>
        <v>0</v>
      </c>
      <c r="R182" s="8">
        <f>COUNTIF(E182:P182,"&gt;1")</f>
        <v>0</v>
      </c>
      <c r="S182" s="8"/>
      <c r="T182" s="8"/>
    </row>
    <row r="183" spans="4:20" x14ac:dyDescent="0.25">
      <c r="D183" s="23"/>
      <c r="E183" s="2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23"/>
      <c r="Q183" s="8">
        <f t="shared" si="12"/>
        <v>0</v>
      </c>
      <c r="R183" s="8">
        <f>COUNTIF(E183:P183,"&gt;1")</f>
        <v>0</v>
      </c>
      <c r="S183" s="8"/>
      <c r="T183" s="8"/>
    </row>
    <row r="184" spans="4:20" ht="15.75" thickBot="1" x14ac:dyDescent="0.3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4:20" ht="15.75" thickBot="1" x14ac:dyDescent="0.3">
      <c r="D185" s="30" t="s">
        <v>158</v>
      </c>
      <c r="E185" s="12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10"/>
      <c r="Q185" s="11"/>
      <c r="R185" s="28"/>
      <c r="S185" s="28"/>
      <c r="T185" s="28"/>
    </row>
    <row r="186" spans="4:20" x14ac:dyDescent="0.25">
      <c r="D186" s="23" t="s">
        <v>159</v>
      </c>
      <c r="E186" s="25">
        <v>20</v>
      </c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23"/>
      <c r="Q186" s="24">
        <f t="shared" ref="Q186:Q189" si="13">SUM(E186:P186)</f>
        <v>20</v>
      </c>
      <c r="R186" s="24">
        <f>COUNTIF(E186:P186,"&gt;1")</f>
        <v>1</v>
      </c>
      <c r="S186" s="24">
        <v>20</v>
      </c>
      <c r="T186" s="24" t="s">
        <v>0</v>
      </c>
    </row>
    <row r="187" spans="4:20" x14ac:dyDescent="0.25">
      <c r="D187" s="23"/>
      <c r="E187" s="2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23"/>
      <c r="Q187" s="8">
        <f t="shared" si="13"/>
        <v>0</v>
      </c>
      <c r="R187" s="8">
        <f>COUNTIF(E187:P187,"&gt;1")</f>
        <v>0</v>
      </c>
      <c r="S187" s="8"/>
      <c r="T187" s="8"/>
    </row>
    <row r="188" spans="4:20" x14ac:dyDescent="0.25">
      <c r="D188" s="33"/>
      <c r="E188" s="2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23"/>
      <c r="Q188" s="8">
        <f t="shared" si="13"/>
        <v>0</v>
      </c>
      <c r="R188" s="8">
        <f>COUNTIF(E188:P188,"&gt;1")</f>
        <v>0</v>
      </c>
      <c r="S188" s="8"/>
      <c r="T188" s="8"/>
    </row>
    <row r="189" spans="4:20" x14ac:dyDescent="0.25">
      <c r="D189" s="23"/>
      <c r="E189" s="2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23"/>
      <c r="Q189" s="8">
        <f t="shared" si="13"/>
        <v>0</v>
      </c>
      <c r="R189" s="8">
        <f>COUNTIF(E189:P189,"&gt;1")</f>
        <v>0</v>
      </c>
      <c r="S189" s="8"/>
      <c r="T189" s="8"/>
    </row>
    <row r="191" spans="4:20" ht="15.75" thickBot="1" x14ac:dyDescent="0.3"/>
    <row r="192" spans="4:20" ht="15.75" thickBot="1" x14ac:dyDescent="0.3">
      <c r="D192" s="30" t="s">
        <v>97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11"/>
      <c r="R192" s="28"/>
      <c r="S192" s="28"/>
      <c r="T192" s="28"/>
    </row>
    <row r="193" spans="4:20" x14ac:dyDescent="0.25">
      <c r="D193" s="33" t="s">
        <v>53</v>
      </c>
      <c r="E193" s="6"/>
      <c r="F193" s="6"/>
      <c r="G193" s="6"/>
      <c r="H193" s="6">
        <v>20</v>
      </c>
      <c r="I193" s="6">
        <v>20</v>
      </c>
      <c r="J193" s="6">
        <v>20</v>
      </c>
      <c r="K193" s="6"/>
      <c r="L193" s="6"/>
      <c r="M193" s="6">
        <v>20</v>
      </c>
      <c r="N193" s="6">
        <v>17</v>
      </c>
      <c r="O193" s="6"/>
      <c r="P193" s="6"/>
      <c r="Q193" s="31">
        <f>SUM(E193:P193)</f>
        <v>97</v>
      </c>
      <c r="R193" s="24">
        <f>COUNTIF(E193:P193,"&gt;1")</f>
        <v>5</v>
      </c>
      <c r="S193" s="29">
        <v>97</v>
      </c>
      <c r="T193" s="24" t="s">
        <v>0</v>
      </c>
    </row>
    <row r="194" spans="4:20" x14ac:dyDescent="0.25">
      <c r="D194" s="33" t="s">
        <v>54</v>
      </c>
      <c r="E194" s="6"/>
      <c r="F194" s="6"/>
      <c r="G194" s="6"/>
      <c r="H194" s="6">
        <v>17</v>
      </c>
      <c r="I194" s="6"/>
      <c r="J194" s="6"/>
      <c r="K194" s="6"/>
      <c r="L194" s="6"/>
      <c r="M194" s="6"/>
      <c r="N194" s="6"/>
      <c r="O194" s="6">
        <v>20</v>
      </c>
      <c r="P194" s="6"/>
      <c r="Q194" s="25">
        <f>SUM(E194:P194)</f>
        <v>37</v>
      </c>
      <c r="R194" s="8">
        <f t="shared" ref="R194:R196" si="14">COUNTIF(E194:P194,"&gt;1")</f>
        <v>2</v>
      </c>
      <c r="S194" s="23">
        <v>37</v>
      </c>
      <c r="T194" s="8" t="s">
        <v>1</v>
      </c>
    </row>
    <row r="195" spans="4:20" x14ac:dyDescent="0.25">
      <c r="D195" s="23" t="s">
        <v>52</v>
      </c>
      <c r="E195" s="6">
        <v>20</v>
      </c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25">
        <f>SUM(E195:P195)</f>
        <v>20</v>
      </c>
      <c r="R195" s="8">
        <f t="shared" si="14"/>
        <v>1</v>
      </c>
      <c r="S195" s="23">
        <v>20</v>
      </c>
      <c r="T195" s="8" t="s">
        <v>2</v>
      </c>
    </row>
    <row r="196" spans="4:20" x14ac:dyDescent="0.25">
      <c r="D196" s="33" t="s">
        <v>193</v>
      </c>
      <c r="E196" s="6"/>
      <c r="F196" s="6"/>
      <c r="G196" s="6"/>
      <c r="H196" s="6"/>
      <c r="I196" s="6"/>
      <c r="J196" s="6"/>
      <c r="K196" s="6"/>
      <c r="L196" s="6"/>
      <c r="M196" s="6"/>
      <c r="N196" s="6">
        <v>20</v>
      </c>
      <c r="O196" s="6"/>
      <c r="P196" s="6"/>
      <c r="Q196" s="25">
        <f>SUM(E196:P196)</f>
        <v>20</v>
      </c>
      <c r="R196" s="8">
        <f t="shared" si="14"/>
        <v>1</v>
      </c>
      <c r="S196" s="23">
        <v>20</v>
      </c>
      <c r="T196" s="8" t="s">
        <v>2</v>
      </c>
    </row>
    <row r="197" spans="4:20" x14ac:dyDescent="0.25"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4:20" ht="15.75" thickBot="1" x14ac:dyDescent="0.3"/>
    <row r="199" spans="4:20" ht="15.75" thickBot="1" x14ac:dyDescent="0.3">
      <c r="D199" s="30" t="s">
        <v>115</v>
      </c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11"/>
      <c r="R199" s="28"/>
      <c r="S199" s="28"/>
      <c r="T199" s="28"/>
    </row>
    <row r="200" spans="4:20" x14ac:dyDescent="0.25">
      <c r="D200" s="23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25">
        <f t="shared" ref="Q200" si="15">SUM(E200:P200)</f>
        <v>0</v>
      </c>
      <c r="R200" s="24">
        <f t="shared" ref="R200" si="16">COUNTIF(E200:P200,"&gt;1")</f>
        <v>0</v>
      </c>
      <c r="S200" s="29"/>
      <c r="T200" s="24"/>
    </row>
    <row r="202" spans="4:20" ht="15.75" thickBot="1" x14ac:dyDescent="0.3"/>
    <row r="203" spans="4:20" ht="15.75" thickBot="1" x14ac:dyDescent="0.3">
      <c r="D203" s="30" t="s">
        <v>55</v>
      </c>
      <c r="E203" s="12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10"/>
      <c r="Q203" s="11">
        <f t="shared" ref="Q203" si="17">SUM(E203:P203)</f>
        <v>0</v>
      </c>
      <c r="R203" s="28"/>
      <c r="S203" s="28">
        <f>Table13[[#This Row],[Column14]]</f>
        <v>0</v>
      </c>
      <c r="T203" s="28"/>
    </row>
    <row r="204" spans="4:20" x14ac:dyDescent="0.25">
      <c r="D204" s="23" t="s">
        <v>58</v>
      </c>
      <c r="E204" s="25">
        <v>20</v>
      </c>
      <c r="F204" s="6"/>
      <c r="G204" s="6"/>
      <c r="H204" s="6">
        <v>15</v>
      </c>
      <c r="I204" s="6">
        <v>20</v>
      </c>
      <c r="J204" s="6">
        <v>17</v>
      </c>
      <c r="K204" s="6"/>
      <c r="L204" s="6"/>
      <c r="M204" s="6"/>
      <c r="N204" s="6">
        <v>15</v>
      </c>
      <c r="O204" s="6">
        <v>17</v>
      </c>
      <c r="P204" s="23"/>
      <c r="Q204" s="25">
        <v>104</v>
      </c>
      <c r="R204" s="24">
        <f t="shared" ref="R204:R211" si="18">COUNTIF(E204:P204,"&gt;1")</f>
        <v>6</v>
      </c>
      <c r="S204" s="29">
        <f>Table13[[#This Row],[Column14]]</f>
        <v>104</v>
      </c>
      <c r="T204" s="24" t="s">
        <v>0</v>
      </c>
    </row>
    <row r="205" spans="4:20" x14ac:dyDescent="0.25">
      <c r="D205" s="23" t="s">
        <v>163</v>
      </c>
      <c r="E205" s="25">
        <v>17</v>
      </c>
      <c r="F205" s="6"/>
      <c r="G205" s="6"/>
      <c r="H205" s="6"/>
      <c r="I205" s="6">
        <v>17</v>
      </c>
      <c r="J205" s="6">
        <v>20</v>
      </c>
      <c r="K205" s="6"/>
      <c r="L205" s="6"/>
      <c r="M205" s="6"/>
      <c r="N205" s="6"/>
      <c r="O205" s="6"/>
      <c r="P205" s="23"/>
      <c r="Q205" s="25">
        <v>54</v>
      </c>
      <c r="R205" s="8">
        <f t="shared" si="18"/>
        <v>3</v>
      </c>
      <c r="S205" s="23">
        <f>Table13[[#This Row],[Column14]]</f>
        <v>54</v>
      </c>
      <c r="T205" s="8" t="s">
        <v>1</v>
      </c>
    </row>
    <row r="206" spans="4:20" x14ac:dyDescent="0.25">
      <c r="D206" s="23" t="s">
        <v>212</v>
      </c>
      <c r="E206" s="25"/>
      <c r="F206" s="6"/>
      <c r="G206" s="6"/>
      <c r="H206" s="6"/>
      <c r="I206" s="6"/>
      <c r="J206" s="6"/>
      <c r="K206" s="6"/>
      <c r="L206" s="6"/>
      <c r="M206" s="6"/>
      <c r="N206" s="6">
        <v>20</v>
      </c>
      <c r="O206" s="6">
        <v>20</v>
      </c>
      <c r="P206" s="23"/>
      <c r="Q206" s="48">
        <v>40</v>
      </c>
      <c r="R206" s="8">
        <f>COUNTIF(E206:P206,"&gt;1")</f>
        <v>2</v>
      </c>
      <c r="S206" s="23">
        <f>Table13[[#This Row],[Column14]]</f>
        <v>40</v>
      </c>
      <c r="T206" s="8" t="s">
        <v>2</v>
      </c>
    </row>
    <row r="207" spans="4:20" x14ac:dyDescent="0.25">
      <c r="D207" s="23" t="s">
        <v>190</v>
      </c>
      <c r="E207" s="25"/>
      <c r="F207" s="6"/>
      <c r="G207" s="6"/>
      <c r="H207" s="6"/>
      <c r="I207" s="6"/>
      <c r="J207" s="6"/>
      <c r="K207" s="6">
        <v>20</v>
      </c>
      <c r="L207" s="6"/>
      <c r="M207" s="6"/>
      <c r="N207" s="6"/>
      <c r="O207" s="6">
        <v>15</v>
      </c>
      <c r="P207" s="23"/>
      <c r="Q207" s="25">
        <v>35</v>
      </c>
      <c r="R207" s="8">
        <f t="shared" si="18"/>
        <v>2</v>
      </c>
      <c r="S207" s="23">
        <f>Table13[[#This Row],[Column14]]</f>
        <v>35</v>
      </c>
      <c r="T207" s="8"/>
    </row>
    <row r="208" spans="4:20" x14ac:dyDescent="0.25">
      <c r="D208" s="23" t="s">
        <v>152</v>
      </c>
      <c r="E208" s="2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23">
        <v>20</v>
      </c>
      <c r="Q208" s="25">
        <v>20</v>
      </c>
      <c r="R208" s="8">
        <f t="shared" si="18"/>
        <v>1</v>
      </c>
      <c r="S208" s="23">
        <f>Table13[[#This Row],[Column14]]</f>
        <v>20</v>
      </c>
      <c r="T208" s="8"/>
    </row>
    <row r="209" spans="4:20" x14ac:dyDescent="0.25">
      <c r="D209" s="23" t="s">
        <v>147</v>
      </c>
      <c r="E209" s="25"/>
      <c r="F209" s="6"/>
      <c r="G209" s="6"/>
      <c r="H209" s="6">
        <v>20</v>
      </c>
      <c r="I209" s="6"/>
      <c r="J209" s="6"/>
      <c r="K209" s="6"/>
      <c r="L209" s="6"/>
      <c r="M209" s="6"/>
      <c r="N209" s="6"/>
      <c r="O209" s="6"/>
      <c r="P209" s="23"/>
      <c r="Q209" s="25">
        <v>20</v>
      </c>
      <c r="R209" s="8">
        <f t="shared" si="18"/>
        <v>1</v>
      </c>
      <c r="S209" s="23">
        <f>Table13[[#This Row],[Column14]]</f>
        <v>20</v>
      </c>
      <c r="T209" s="8"/>
    </row>
    <row r="210" spans="4:20" ht="15.75" thickBot="1" x14ac:dyDescent="0.3">
      <c r="D210" s="23" t="s">
        <v>56</v>
      </c>
      <c r="E210" s="25"/>
      <c r="F210" s="6"/>
      <c r="G210" s="6"/>
      <c r="H210" s="6">
        <v>17</v>
      </c>
      <c r="I210" s="6"/>
      <c r="J210" s="6"/>
      <c r="K210" s="6"/>
      <c r="L210" s="6"/>
      <c r="M210" s="6"/>
      <c r="N210" s="6"/>
      <c r="O210" s="6"/>
      <c r="P210" s="23"/>
      <c r="Q210" s="25">
        <v>17</v>
      </c>
      <c r="R210" s="8">
        <f t="shared" si="18"/>
        <v>1</v>
      </c>
      <c r="S210" s="23">
        <f>Table13[[#This Row],[Column14]]</f>
        <v>17</v>
      </c>
      <c r="T210" s="8"/>
    </row>
    <row r="211" spans="4:20" x14ac:dyDescent="0.25">
      <c r="D211" s="23" t="s">
        <v>195</v>
      </c>
      <c r="E211" s="25"/>
      <c r="F211" s="6"/>
      <c r="G211" s="6"/>
      <c r="H211" s="6"/>
      <c r="I211" s="6"/>
      <c r="J211" s="6"/>
      <c r="K211" s="6"/>
      <c r="L211" s="6"/>
      <c r="M211" s="6"/>
      <c r="N211" s="6">
        <v>17</v>
      </c>
      <c r="O211" s="6"/>
      <c r="P211" s="23"/>
      <c r="Q211" s="25">
        <v>17</v>
      </c>
      <c r="R211" s="24">
        <f t="shared" si="18"/>
        <v>1</v>
      </c>
      <c r="S211" s="29">
        <f>Table13[[#This Row],[Column14]]</f>
        <v>17</v>
      </c>
      <c r="T211" s="24"/>
    </row>
    <row r="212" spans="4:20" ht="15.75" thickBot="1" x14ac:dyDescent="0.3"/>
    <row r="213" spans="4:20" ht="15.75" thickBot="1" x14ac:dyDescent="0.3">
      <c r="D213" s="30" t="s">
        <v>57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10"/>
      <c r="Q213" s="11"/>
      <c r="R213" s="28"/>
      <c r="S213" s="28"/>
      <c r="T213" s="28"/>
    </row>
    <row r="214" spans="4:20" x14ac:dyDescent="0.25">
      <c r="D214" s="23" t="s">
        <v>152</v>
      </c>
      <c r="E214" s="6"/>
      <c r="F214" s="6"/>
      <c r="G214" s="6"/>
      <c r="H214" s="6">
        <v>20</v>
      </c>
      <c r="I214" s="6"/>
      <c r="J214" s="6"/>
      <c r="K214" s="6"/>
      <c r="L214" s="6"/>
      <c r="M214" s="6"/>
      <c r="N214" s="6"/>
      <c r="O214" s="6"/>
      <c r="P214" s="23"/>
      <c r="Q214" s="8">
        <f>SUM(E214:P214)</f>
        <v>20</v>
      </c>
      <c r="R214" s="24">
        <f>COUNTIF(E214:P214,"&gt;1")</f>
        <v>1</v>
      </c>
      <c r="S214" s="24">
        <v>20</v>
      </c>
      <c r="T214" s="24" t="s">
        <v>0</v>
      </c>
    </row>
    <row r="215" spans="4:20" x14ac:dyDescent="0.25">
      <c r="D215" s="23" t="s">
        <v>218</v>
      </c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23">
        <v>20</v>
      </c>
      <c r="Q215" s="8">
        <f>SUM(E215:P215)</f>
        <v>20</v>
      </c>
      <c r="R215" s="8">
        <f>COUNTIF(E215:P215,"&gt;1")</f>
        <v>1</v>
      </c>
      <c r="S215" s="8">
        <v>20</v>
      </c>
      <c r="T215" s="8" t="s">
        <v>0</v>
      </c>
    </row>
    <row r="216" spans="4:20" x14ac:dyDescent="0.25">
      <c r="D216" s="33" t="s">
        <v>213</v>
      </c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>
        <v>20</v>
      </c>
      <c r="P216" s="23"/>
      <c r="Q216" s="8">
        <f>SUM(E216:P216)</f>
        <v>20</v>
      </c>
      <c r="R216" s="8">
        <f>COUNTIF(E216:P216,"&gt;1")</f>
        <v>1</v>
      </c>
      <c r="S216" s="8">
        <v>20</v>
      </c>
      <c r="T216" s="8" t="s">
        <v>0</v>
      </c>
    </row>
    <row r="218" spans="4:20" ht="15.75" thickBot="1" x14ac:dyDescent="0.3"/>
    <row r="219" spans="4:20" ht="15.75" thickBot="1" x14ac:dyDescent="0.3">
      <c r="D219" s="30" t="s">
        <v>105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10"/>
      <c r="Q219" s="11">
        <f t="shared" ref="Q219" si="19">SUM(E219:P219)</f>
        <v>0</v>
      </c>
      <c r="R219" s="6"/>
      <c r="S219" s="6">
        <f>Table15[[#This Row],[Column14]]</f>
        <v>0</v>
      </c>
      <c r="T219" s="6"/>
    </row>
    <row r="220" spans="4:20" x14ac:dyDescent="0.25">
      <c r="D220" s="29" t="s">
        <v>71</v>
      </c>
      <c r="E220" s="6"/>
      <c r="F220" s="6"/>
      <c r="G220" s="6"/>
      <c r="H220" s="6"/>
      <c r="I220" s="6">
        <v>20</v>
      </c>
      <c r="J220" s="6">
        <v>17</v>
      </c>
      <c r="K220" s="6"/>
      <c r="L220" s="6"/>
      <c r="M220" s="6">
        <v>20</v>
      </c>
      <c r="N220" s="6">
        <v>15</v>
      </c>
      <c r="O220" s="6">
        <v>13</v>
      </c>
      <c r="P220" s="23">
        <v>17</v>
      </c>
      <c r="Q220" s="24">
        <v>102</v>
      </c>
      <c r="R220" s="24">
        <f t="shared" ref="R220:R238" si="20">COUNTIF(E220:P220,"&gt;1")</f>
        <v>6</v>
      </c>
      <c r="S220" s="29">
        <f>Table15[[#This Row],[Column14]]</f>
        <v>102</v>
      </c>
      <c r="T220" s="24" t="s">
        <v>0</v>
      </c>
    </row>
    <row r="221" spans="4:20" x14ac:dyDescent="0.25">
      <c r="D221" s="23" t="s">
        <v>146</v>
      </c>
      <c r="E221" s="6">
        <v>17</v>
      </c>
      <c r="F221" s="6"/>
      <c r="G221" s="6"/>
      <c r="H221" s="6">
        <v>15</v>
      </c>
      <c r="I221" s="6"/>
      <c r="J221" s="6"/>
      <c r="K221" s="6">
        <v>17</v>
      </c>
      <c r="L221" s="6"/>
      <c r="M221" s="6"/>
      <c r="N221" s="6"/>
      <c r="O221" s="6">
        <v>15</v>
      </c>
      <c r="P221" s="23"/>
      <c r="Q221" s="8">
        <v>64</v>
      </c>
      <c r="R221" s="8">
        <f t="shared" si="20"/>
        <v>4</v>
      </c>
      <c r="S221" s="23">
        <f>Table15[[#This Row],[Column14]]</f>
        <v>64</v>
      </c>
      <c r="T221" s="8" t="s">
        <v>1</v>
      </c>
    </row>
    <row r="222" spans="4:20" x14ac:dyDescent="0.25">
      <c r="D222" s="23" t="s">
        <v>70</v>
      </c>
      <c r="E222" s="6"/>
      <c r="F222" s="6"/>
      <c r="G222" s="6">
        <v>17</v>
      </c>
      <c r="H222" s="6"/>
      <c r="I222" s="6"/>
      <c r="J222" s="6">
        <v>20</v>
      </c>
      <c r="K222" s="6"/>
      <c r="L222" s="6"/>
      <c r="M222" s="6"/>
      <c r="N222" s="6">
        <v>17</v>
      </c>
      <c r="O222" s="6"/>
      <c r="P222" s="23"/>
      <c r="Q222" s="8">
        <v>54</v>
      </c>
      <c r="R222" s="8">
        <f t="shared" si="20"/>
        <v>3</v>
      </c>
      <c r="S222" s="23">
        <f>Table15[[#This Row],[Column14]]</f>
        <v>54</v>
      </c>
      <c r="T222" s="8" t="s">
        <v>2</v>
      </c>
    </row>
    <row r="223" spans="4:20" x14ac:dyDescent="0.25">
      <c r="D223" s="23" t="s">
        <v>59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>
        <v>20</v>
      </c>
      <c r="P223" s="23">
        <v>20</v>
      </c>
      <c r="Q223" s="8">
        <v>40</v>
      </c>
      <c r="R223" s="8">
        <f>COUNTIF(E223:P223,"&gt;1")</f>
        <v>2</v>
      </c>
      <c r="S223" s="23">
        <f>Table15[[#This Row],[Column14]]</f>
        <v>40</v>
      </c>
      <c r="T223" s="8"/>
    </row>
    <row r="224" spans="4:20" x14ac:dyDescent="0.25">
      <c r="D224" s="23" t="s">
        <v>73</v>
      </c>
      <c r="E224" s="6">
        <v>8</v>
      </c>
      <c r="F224" s="6"/>
      <c r="G224" s="6"/>
      <c r="H224" s="6"/>
      <c r="I224" s="6"/>
      <c r="J224" s="6">
        <v>15</v>
      </c>
      <c r="K224" s="6">
        <v>15</v>
      </c>
      <c r="L224" s="6"/>
      <c r="M224" s="6"/>
      <c r="N224" s="6"/>
      <c r="O224" s="6"/>
      <c r="P224" s="23"/>
      <c r="Q224" s="8">
        <v>38</v>
      </c>
      <c r="R224" s="8">
        <f t="shared" si="20"/>
        <v>3</v>
      </c>
      <c r="S224" s="23">
        <f>Table15[[#This Row],[Column14]]</f>
        <v>38</v>
      </c>
      <c r="T224" s="8"/>
    </row>
    <row r="225" spans="4:20" x14ac:dyDescent="0.25">
      <c r="D225" s="23" t="s">
        <v>186</v>
      </c>
      <c r="E225" s="6"/>
      <c r="F225" s="6"/>
      <c r="G225" s="6"/>
      <c r="H225" s="6"/>
      <c r="I225" s="6"/>
      <c r="J225" s="6"/>
      <c r="K225" s="6">
        <v>20</v>
      </c>
      <c r="L225" s="6"/>
      <c r="M225" s="6"/>
      <c r="N225" s="6"/>
      <c r="O225" s="6">
        <v>17</v>
      </c>
      <c r="P225" s="23"/>
      <c r="Q225" s="8">
        <v>37</v>
      </c>
      <c r="R225" s="8">
        <f t="shared" si="20"/>
        <v>2</v>
      </c>
      <c r="S225" s="23">
        <f>Table15[[#This Row],[Column14]]</f>
        <v>37</v>
      </c>
      <c r="T225" s="8"/>
    </row>
    <row r="226" spans="4:20" x14ac:dyDescent="0.25">
      <c r="D226" s="23" t="s">
        <v>170</v>
      </c>
      <c r="E226" s="6">
        <v>9</v>
      </c>
      <c r="F226" s="6"/>
      <c r="G226" s="6">
        <v>15</v>
      </c>
      <c r="H226" s="6"/>
      <c r="I226" s="6"/>
      <c r="J226" s="6"/>
      <c r="K226" s="6"/>
      <c r="L226" s="6"/>
      <c r="M226" s="6"/>
      <c r="N226" s="6"/>
      <c r="O226" s="6"/>
      <c r="P226" s="23"/>
      <c r="Q226" s="49">
        <v>24</v>
      </c>
      <c r="R226" s="8">
        <f>COUNTIF(E226:P226,"&gt;1")</f>
        <v>2</v>
      </c>
      <c r="S226" s="23">
        <f>Table15[[#This Row],[Column14]]</f>
        <v>24</v>
      </c>
      <c r="T226" s="8"/>
    </row>
    <row r="227" spans="4:20" x14ac:dyDescent="0.25">
      <c r="D227" s="23" t="s">
        <v>126</v>
      </c>
      <c r="E227" s="6"/>
      <c r="F227" s="6"/>
      <c r="G227" s="6"/>
      <c r="H227" s="6">
        <v>20</v>
      </c>
      <c r="I227" s="6"/>
      <c r="J227" s="6"/>
      <c r="K227" s="6"/>
      <c r="L227" s="6"/>
      <c r="M227" s="6"/>
      <c r="N227" s="6"/>
      <c r="O227" s="6"/>
      <c r="P227" s="23"/>
      <c r="Q227" s="8">
        <v>20</v>
      </c>
      <c r="R227" s="8">
        <f>COUNTIF(E227:P227,"&gt;1")</f>
        <v>1</v>
      </c>
      <c r="S227" s="23">
        <f>Table15[[#This Row],[Column14]]</f>
        <v>20</v>
      </c>
      <c r="T227" s="8"/>
    </row>
    <row r="228" spans="4:20" x14ac:dyDescent="0.25">
      <c r="D228" s="23" t="s">
        <v>76</v>
      </c>
      <c r="E228" s="6">
        <v>20</v>
      </c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23"/>
      <c r="Q228" s="8">
        <v>20</v>
      </c>
      <c r="R228" s="8">
        <f>COUNTIF(E228:P228,"&gt;1")</f>
        <v>1</v>
      </c>
      <c r="S228" s="23">
        <f>Table15[[#This Row],[Column14]]</f>
        <v>20</v>
      </c>
      <c r="T228" s="8"/>
    </row>
    <row r="229" spans="4:20" x14ac:dyDescent="0.25">
      <c r="D229" s="23" t="s">
        <v>123</v>
      </c>
      <c r="E229" s="6"/>
      <c r="F229" s="6"/>
      <c r="G229" s="6"/>
      <c r="H229" s="6"/>
      <c r="I229" s="6"/>
      <c r="J229" s="6"/>
      <c r="K229" s="6"/>
      <c r="L229" s="6"/>
      <c r="M229" s="6"/>
      <c r="N229" s="6">
        <v>20</v>
      </c>
      <c r="O229" s="6"/>
      <c r="P229" s="23"/>
      <c r="Q229" s="8">
        <v>20</v>
      </c>
      <c r="R229" s="8">
        <f t="shared" si="20"/>
        <v>1</v>
      </c>
      <c r="S229" s="23">
        <f>Table15[[#This Row],[Column14]]</f>
        <v>20</v>
      </c>
      <c r="T229" s="8"/>
    </row>
    <row r="230" spans="4:20" x14ac:dyDescent="0.25">
      <c r="D230" s="23" t="s">
        <v>173</v>
      </c>
      <c r="E230" s="6"/>
      <c r="F230" s="6"/>
      <c r="G230" s="6">
        <v>20</v>
      </c>
      <c r="H230" s="6"/>
      <c r="I230" s="6"/>
      <c r="J230" s="6"/>
      <c r="K230" s="6"/>
      <c r="L230" s="6"/>
      <c r="M230" s="6"/>
      <c r="N230" s="6"/>
      <c r="O230" s="6"/>
      <c r="P230" s="23"/>
      <c r="Q230" s="8">
        <v>20</v>
      </c>
      <c r="R230" s="8">
        <f t="shared" si="20"/>
        <v>1</v>
      </c>
      <c r="S230" s="23">
        <f>Table15[[#This Row],[Column14]]</f>
        <v>20</v>
      </c>
      <c r="T230" s="8"/>
    </row>
    <row r="231" spans="4:20" x14ac:dyDescent="0.25">
      <c r="D231" s="23" t="s">
        <v>145</v>
      </c>
      <c r="E231" s="28"/>
      <c r="F231" s="28"/>
      <c r="G231" s="28"/>
      <c r="H231" s="28">
        <v>17</v>
      </c>
      <c r="I231" s="28"/>
      <c r="J231" s="28"/>
      <c r="K231" s="6"/>
      <c r="L231" s="6"/>
      <c r="M231" s="6"/>
      <c r="N231" s="6"/>
      <c r="O231" s="6"/>
      <c r="P231" s="23"/>
      <c r="Q231" s="8">
        <v>17</v>
      </c>
      <c r="R231" s="8">
        <f t="shared" si="20"/>
        <v>1</v>
      </c>
      <c r="S231" s="23">
        <f>Table15[[#This Row],[Column14]]</f>
        <v>17</v>
      </c>
      <c r="T231" s="8"/>
    </row>
    <row r="232" spans="4:20" x14ac:dyDescent="0.25">
      <c r="D232" s="23" t="s">
        <v>40</v>
      </c>
      <c r="E232" s="28">
        <v>15</v>
      </c>
      <c r="F232" s="28"/>
      <c r="G232" s="28"/>
      <c r="H232" s="28"/>
      <c r="I232" s="28"/>
      <c r="J232" s="28"/>
      <c r="K232" s="6"/>
      <c r="L232" s="6"/>
      <c r="M232" s="6"/>
      <c r="N232" s="6"/>
      <c r="O232" s="6"/>
      <c r="P232" s="23"/>
      <c r="Q232" s="49">
        <v>15</v>
      </c>
      <c r="R232" s="8">
        <f>COUNTIF(E232:P232,"&gt;1")</f>
        <v>1</v>
      </c>
      <c r="S232" s="23">
        <f>Table15[[#This Row],[Column14]]</f>
        <v>15</v>
      </c>
      <c r="T232" s="8"/>
    </row>
    <row r="233" spans="4:20" x14ac:dyDescent="0.25">
      <c r="D233" s="23" t="s">
        <v>90</v>
      </c>
      <c r="E233" s="6">
        <v>13</v>
      </c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23"/>
      <c r="Q233" s="8">
        <v>13</v>
      </c>
      <c r="R233" s="8">
        <f t="shared" si="20"/>
        <v>1</v>
      </c>
      <c r="S233" s="23">
        <f>Table15[[#This Row],[Column14]]</f>
        <v>13</v>
      </c>
      <c r="T233" s="8"/>
    </row>
    <row r="234" spans="4:20" x14ac:dyDescent="0.25">
      <c r="D234" s="23" t="s">
        <v>187</v>
      </c>
      <c r="E234" s="6"/>
      <c r="F234" s="6"/>
      <c r="G234" s="6"/>
      <c r="H234" s="6"/>
      <c r="I234" s="6"/>
      <c r="J234" s="6"/>
      <c r="K234" s="6">
        <v>13</v>
      </c>
      <c r="L234" s="6"/>
      <c r="M234" s="6"/>
      <c r="N234" s="6"/>
      <c r="O234" s="6"/>
      <c r="P234" s="23"/>
      <c r="Q234" s="8">
        <v>13</v>
      </c>
      <c r="R234" s="8">
        <f>COUNTIF(E234:P234,"&gt;1")</f>
        <v>1</v>
      </c>
      <c r="S234" s="23">
        <f>Table15[[#This Row],[Column14]]</f>
        <v>13</v>
      </c>
      <c r="T234" s="8"/>
    </row>
    <row r="235" spans="4:20" x14ac:dyDescent="0.25">
      <c r="D235" s="23" t="s">
        <v>210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>
        <v>11</v>
      </c>
      <c r="P235" s="23"/>
      <c r="Q235" s="8">
        <v>11</v>
      </c>
      <c r="R235" s="8">
        <f>COUNTIF(E235:P235,"&gt;1")</f>
        <v>1</v>
      </c>
      <c r="S235" s="23">
        <f>Table15[[#This Row],[Column14]]</f>
        <v>11</v>
      </c>
      <c r="T235" s="8"/>
    </row>
    <row r="236" spans="4:20" x14ac:dyDescent="0.25">
      <c r="D236" s="23" t="s">
        <v>98</v>
      </c>
      <c r="E236" s="6">
        <v>11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23"/>
      <c r="Q236" s="8">
        <v>11</v>
      </c>
      <c r="R236" s="8">
        <f>COUNTIF(E236:P236,"&gt;1")</f>
        <v>1</v>
      </c>
      <c r="S236" s="23">
        <f>Table15[[#This Row],[Column14]]</f>
        <v>11</v>
      </c>
      <c r="T236" s="8"/>
    </row>
    <row r="237" spans="4:20" x14ac:dyDescent="0.25">
      <c r="D237" s="23" t="s">
        <v>188</v>
      </c>
      <c r="E237" s="6"/>
      <c r="F237" s="6"/>
      <c r="G237" s="6"/>
      <c r="H237" s="6"/>
      <c r="I237" s="6"/>
      <c r="J237" s="6"/>
      <c r="K237" s="6">
        <v>11</v>
      </c>
      <c r="L237" s="6"/>
      <c r="M237" s="6"/>
      <c r="N237" s="6"/>
      <c r="O237" s="6"/>
      <c r="P237" s="23"/>
      <c r="Q237" s="8">
        <v>11</v>
      </c>
      <c r="R237" s="8">
        <f t="shared" si="20"/>
        <v>1</v>
      </c>
      <c r="S237" s="23">
        <f>Table15[[#This Row],[Column14]]</f>
        <v>11</v>
      </c>
      <c r="T237" s="8"/>
    </row>
    <row r="238" spans="4:20" x14ac:dyDescent="0.25">
      <c r="D238" s="23" t="s">
        <v>169</v>
      </c>
      <c r="E238" s="6">
        <v>10</v>
      </c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23"/>
      <c r="Q238" s="8">
        <v>10</v>
      </c>
      <c r="R238" s="8">
        <f t="shared" si="20"/>
        <v>1</v>
      </c>
      <c r="S238" s="23">
        <f>Table15[[#This Row],[Column14]]</f>
        <v>10</v>
      </c>
      <c r="T238" s="8"/>
    </row>
    <row r="240" spans="4:20" ht="15.75" thickBot="1" x14ac:dyDescent="0.3"/>
    <row r="241" spans="4:20" ht="15.75" thickBot="1" x14ac:dyDescent="0.3">
      <c r="D241" s="30" t="s">
        <v>106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10"/>
      <c r="Q241" s="11"/>
      <c r="R241" s="28"/>
      <c r="S241" s="28"/>
      <c r="T241" s="28"/>
    </row>
    <row r="242" spans="4:20" x14ac:dyDescent="0.25">
      <c r="D242" s="23" t="s">
        <v>60</v>
      </c>
      <c r="E242" s="6"/>
      <c r="F242" s="6"/>
      <c r="G242" s="6"/>
      <c r="H242" s="6">
        <v>20</v>
      </c>
      <c r="I242" s="6">
        <v>20</v>
      </c>
      <c r="J242" s="6">
        <v>20</v>
      </c>
      <c r="K242" s="6">
        <v>20</v>
      </c>
      <c r="L242" s="6"/>
      <c r="M242" s="6">
        <v>20</v>
      </c>
      <c r="N242" s="6">
        <v>20</v>
      </c>
      <c r="O242" s="6">
        <v>17</v>
      </c>
      <c r="P242" s="23"/>
      <c r="Q242" s="8">
        <f>SUM(E242:P242)</f>
        <v>137</v>
      </c>
      <c r="R242" s="24">
        <f>COUNTIF(E242:P242,"&gt;1")</f>
        <v>7</v>
      </c>
      <c r="S242" s="24" t="s">
        <v>0</v>
      </c>
      <c r="T242" s="24"/>
    </row>
    <row r="243" spans="4:20" x14ac:dyDescent="0.25">
      <c r="D243" s="23" t="s">
        <v>209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>
        <v>20</v>
      </c>
      <c r="P243" s="23"/>
      <c r="Q243" s="8">
        <f>SUM(E243:P243)</f>
        <v>20</v>
      </c>
      <c r="R243" s="8">
        <f>COUNTIF(E243:P243,"&gt;1")</f>
        <v>1</v>
      </c>
      <c r="S243" s="8" t="s">
        <v>1</v>
      </c>
      <c r="T243" s="8"/>
    </row>
    <row r="244" spans="4:20" x14ac:dyDescent="0.25">
      <c r="D244" s="23" t="s">
        <v>98</v>
      </c>
      <c r="E244" s="6"/>
      <c r="F244" s="6"/>
      <c r="G244" s="6"/>
      <c r="H244" s="6"/>
      <c r="I244" s="6"/>
      <c r="J244" s="6">
        <v>17</v>
      </c>
      <c r="K244" s="6"/>
      <c r="L244" s="6"/>
      <c r="M244" s="6"/>
      <c r="N244" s="6"/>
      <c r="O244" s="6"/>
      <c r="P244" s="23"/>
      <c r="Q244" s="8">
        <f>SUM(E244:P244)</f>
        <v>17</v>
      </c>
      <c r="R244" s="8">
        <f>COUNTIF(E244:P244,"&gt;1")</f>
        <v>1</v>
      </c>
      <c r="S244" s="8" t="s">
        <v>2</v>
      </c>
      <c r="T244" s="8"/>
    </row>
  </sheetData>
  <sortState xmlns:xlrd2="http://schemas.microsoft.com/office/spreadsheetml/2017/richdata2" ref="D204:Q205">
    <sortCondition descending="1" ref="Q204"/>
  </sortState>
  <mergeCells count="3">
    <mergeCell ref="A9:B9"/>
    <mergeCell ref="D2:T5"/>
    <mergeCell ref="Q6:T6"/>
  </mergeCells>
  <pageMargins left="0.7" right="0.7" top="0.75" bottom="0.75" header="0.3" footer="0.3"/>
  <pageSetup paperSize="8" fitToHeight="0" orientation="portrait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462EA-73DF-4D9C-83CD-96A93966DA60}">
  <dimension ref="A1:Q25"/>
  <sheetViews>
    <sheetView workbookViewId="0">
      <selection activeCell="N1" sqref="A1:N19"/>
    </sheetView>
  </sheetViews>
  <sheetFormatPr defaultRowHeight="15" x14ac:dyDescent="0.25"/>
  <sheetData>
    <row r="1" spans="1:17" x14ac:dyDescent="0.25">
      <c r="A1" s="38" t="s">
        <v>71</v>
      </c>
      <c r="B1" s="50"/>
      <c r="C1" s="50"/>
      <c r="D1" s="50"/>
      <c r="E1" s="50"/>
      <c r="F1" s="50">
        <v>20</v>
      </c>
      <c r="G1" s="50">
        <v>17</v>
      </c>
      <c r="H1" s="50"/>
      <c r="I1" s="50"/>
      <c r="J1" s="50">
        <v>20</v>
      </c>
      <c r="K1" s="50">
        <v>15</v>
      </c>
      <c r="L1" s="50">
        <v>13</v>
      </c>
      <c r="M1" s="39">
        <v>17</v>
      </c>
      <c r="N1" s="51">
        <v>102</v>
      </c>
      <c r="O1" s="38">
        <v>7</v>
      </c>
      <c r="P1" s="39"/>
      <c r="Q1" s="38"/>
    </row>
    <row r="2" spans="1:17" x14ac:dyDescent="0.25">
      <c r="A2" s="42" t="s">
        <v>146</v>
      </c>
      <c r="B2" s="40">
        <v>17</v>
      </c>
      <c r="C2" s="40"/>
      <c r="D2" s="40"/>
      <c r="E2" s="40">
        <v>15</v>
      </c>
      <c r="F2" s="40"/>
      <c r="G2" s="40"/>
      <c r="H2" s="40">
        <v>17</v>
      </c>
      <c r="I2" s="40"/>
      <c r="J2" s="40"/>
      <c r="K2" s="40"/>
      <c r="L2" s="40">
        <v>15</v>
      </c>
      <c r="M2" s="41"/>
      <c r="N2" s="46">
        <v>64</v>
      </c>
      <c r="O2" s="42">
        <v>7</v>
      </c>
      <c r="P2" s="41"/>
      <c r="Q2" s="42"/>
    </row>
    <row r="3" spans="1:17" x14ac:dyDescent="0.25">
      <c r="A3" s="43" t="s">
        <v>70</v>
      </c>
      <c r="B3" s="36"/>
      <c r="C3" s="36"/>
      <c r="D3" s="36">
        <v>17</v>
      </c>
      <c r="E3" s="36"/>
      <c r="F3" s="36"/>
      <c r="G3" s="36">
        <v>20</v>
      </c>
      <c r="H3" s="36"/>
      <c r="I3" s="36"/>
      <c r="J3" s="36"/>
      <c r="K3" s="36">
        <v>17</v>
      </c>
      <c r="L3" s="36"/>
      <c r="M3" s="37"/>
      <c r="N3" s="47">
        <v>54</v>
      </c>
      <c r="O3" s="43">
        <v>3</v>
      </c>
      <c r="P3" s="37"/>
      <c r="Q3" s="43"/>
    </row>
    <row r="4" spans="1:17" x14ac:dyDescent="0.25">
      <c r="A4" s="42" t="s">
        <v>59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>
        <v>20</v>
      </c>
      <c r="M4" s="41">
        <v>20</v>
      </c>
      <c r="N4" s="46">
        <v>40</v>
      </c>
      <c r="O4" s="42">
        <v>5</v>
      </c>
      <c r="P4" s="41"/>
      <c r="Q4" s="42"/>
    </row>
    <row r="5" spans="1:17" x14ac:dyDescent="0.25">
      <c r="A5" s="42" t="s">
        <v>73</v>
      </c>
      <c r="B5" s="40">
        <v>8</v>
      </c>
      <c r="C5" s="40"/>
      <c r="D5" s="40"/>
      <c r="E5" s="40"/>
      <c r="F5" s="40"/>
      <c r="G5" s="40">
        <v>15</v>
      </c>
      <c r="H5" s="40">
        <v>15</v>
      </c>
      <c r="I5" s="40"/>
      <c r="J5" s="40"/>
      <c r="K5" s="40"/>
      <c r="L5" s="40"/>
      <c r="M5" s="41"/>
      <c r="N5" s="46">
        <v>38</v>
      </c>
      <c r="O5" s="43">
        <v>1</v>
      </c>
      <c r="P5" s="37"/>
      <c r="Q5" s="43"/>
    </row>
    <row r="6" spans="1:17" x14ac:dyDescent="0.25">
      <c r="A6" s="42" t="s">
        <v>186</v>
      </c>
      <c r="B6" s="40"/>
      <c r="C6" s="40"/>
      <c r="D6" s="40"/>
      <c r="E6" s="40"/>
      <c r="F6" s="40"/>
      <c r="G6" s="40"/>
      <c r="H6" s="40">
        <v>20</v>
      </c>
      <c r="I6" s="40"/>
      <c r="J6" s="40"/>
      <c r="K6" s="40"/>
      <c r="L6" s="40">
        <v>17</v>
      </c>
      <c r="M6" s="41"/>
      <c r="N6" s="46">
        <v>37</v>
      </c>
      <c r="O6" s="42">
        <v>1</v>
      </c>
      <c r="P6" s="41"/>
      <c r="Q6" s="42"/>
    </row>
    <row r="7" spans="1:17" x14ac:dyDescent="0.25">
      <c r="A7" s="42" t="s">
        <v>170</v>
      </c>
      <c r="B7" s="40">
        <v>9</v>
      </c>
      <c r="C7" s="40"/>
      <c r="D7" s="40">
        <v>15</v>
      </c>
      <c r="E7" s="40"/>
      <c r="F7" s="40"/>
      <c r="G7" s="40"/>
      <c r="H7" s="40"/>
      <c r="I7" s="40"/>
      <c r="J7" s="40"/>
      <c r="K7" s="40"/>
      <c r="L7" s="40"/>
      <c r="M7" s="41"/>
      <c r="N7" s="46">
        <v>24</v>
      </c>
      <c r="O7" s="43">
        <v>1</v>
      </c>
      <c r="P7" s="37"/>
      <c r="Q7" s="43"/>
    </row>
    <row r="8" spans="1:17" x14ac:dyDescent="0.25">
      <c r="A8" s="43" t="s">
        <v>126</v>
      </c>
      <c r="B8" s="36"/>
      <c r="C8" s="36"/>
      <c r="D8" s="36"/>
      <c r="E8" s="36">
        <v>20</v>
      </c>
      <c r="F8" s="36"/>
      <c r="G8" s="36"/>
      <c r="H8" s="36"/>
      <c r="I8" s="36"/>
      <c r="J8" s="36"/>
      <c r="K8" s="36"/>
      <c r="L8" s="36"/>
      <c r="M8" s="37"/>
      <c r="N8" s="47">
        <v>20</v>
      </c>
      <c r="O8" s="42"/>
      <c r="P8" s="41"/>
      <c r="Q8" s="42"/>
    </row>
    <row r="9" spans="1:17" x14ac:dyDescent="0.25">
      <c r="A9" s="43" t="s">
        <v>76</v>
      </c>
      <c r="B9" s="36">
        <v>20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47">
        <v>20</v>
      </c>
      <c r="O9" s="43"/>
      <c r="P9" s="37"/>
      <c r="Q9" s="43"/>
    </row>
    <row r="10" spans="1:17" x14ac:dyDescent="0.25">
      <c r="A10" s="42" t="s">
        <v>123</v>
      </c>
      <c r="B10" s="40"/>
      <c r="C10" s="40"/>
      <c r="D10" s="40"/>
      <c r="E10" s="40"/>
      <c r="F10" s="40"/>
      <c r="G10" s="40"/>
      <c r="H10" s="40"/>
      <c r="I10" s="40"/>
      <c r="J10" s="40"/>
      <c r="K10" s="40">
        <v>20</v>
      </c>
      <c r="L10" s="40"/>
      <c r="M10" s="41"/>
      <c r="N10" s="46">
        <v>20</v>
      </c>
      <c r="O10" s="42"/>
      <c r="P10" s="41"/>
      <c r="Q10" s="42"/>
    </row>
    <row r="11" spans="1:17" x14ac:dyDescent="0.25">
      <c r="A11" s="43" t="s">
        <v>173</v>
      </c>
      <c r="B11" s="36"/>
      <c r="C11" s="36"/>
      <c r="D11" s="36">
        <v>20</v>
      </c>
      <c r="E11" s="36"/>
      <c r="F11" s="36"/>
      <c r="G11" s="36"/>
      <c r="H11" s="36"/>
      <c r="I11" s="36"/>
      <c r="J11" s="36"/>
      <c r="K11" s="36"/>
      <c r="L11" s="36"/>
      <c r="M11" s="37"/>
      <c r="N11" s="47">
        <v>20</v>
      </c>
      <c r="O11" s="43"/>
      <c r="P11" s="37"/>
      <c r="Q11" s="43"/>
    </row>
    <row r="12" spans="1:17" x14ac:dyDescent="0.25">
      <c r="A12" s="42" t="s">
        <v>145</v>
      </c>
      <c r="B12" s="40"/>
      <c r="C12" s="40"/>
      <c r="D12" s="40"/>
      <c r="E12" s="40">
        <v>17</v>
      </c>
      <c r="F12" s="40"/>
      <c r="G12" s="40"/>
      <c r="H12" s="40"/>
      <c r="I12" s="40"/>
      <c r="J12" s="40"/>
      <c r="K12" s="40"/>
      <c r="L12" s="40"/>
      <c r="M12" s="41"/>
      <c r="N12" s="46">
        <v>17</v>
      </c>
      <c r="O12" s="42"/>
      <c r="P12" s="41"/>
      <c r="Q12" s="42"/>
    </row>
    <row r="13" spans="1:17" x14ac:dyDescent="0.25">
      <c r="A13" s="43" t="s">
        <v>40</v>
      </c>
      <c r="B13" s="36">
        <v>15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7"/>
      <c r="N13" s="47">
        <v>15</v>
      </c>
      <c r="O13" s="43"/>
      <c r="P13" s="37"/>
      <c r="Q13" s="43"/>
    </row>
    <row r="14" spans="1:17" x14ac:dyDescent="0.25">
      <c r="A14" s="52" t="s">
        <v>90</v>
      </c>
      <c r="B14" s="55">
        <v>13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7"/>
      <c r="N14" s="59">
        <v>13</v>
      </c>
      <c r="O14" s="42"/>
      <c r="P14" s="41"/>
      <c r="Q14" s="42"/>
    </row>
    <row r="15" spans="1:17" x14ac:dyDescent="0.25">
      <c r="A15" s="43" t="s">
        <v>187</v>
      </c>
      <c r="B15" s="36"/>
      <c r="C15" s="36"/>
      <c r="D15" s="36"/>
      <c r="E15" s="36"/>
      <c r="F15" s="36"/>
      <c r="G15" s="36"/>
      <c r="H15" s="36">
        <v>13</v>
      </c>
      <c r="I15" s="36"/>
      <c r="J15" s="36"/>
      <c r="K15" s="36"/>
      <c r="L15" s="36"/>
      <c r="M15" s="37"/>
      <c r="N15" s="47">
        <v>13</v>
      </c>
      <c r="O15" s="43"/>
      <c r="P15" s="37"/>
      <c r="Q15" s="43"/>
    </row>
    <row r="16" spans="1:17" x14ac:dyDescent="0.25">
      <c r="A16" s="42" t="s">
        <v>210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>
        <v>11</v>
      </c>
      <c r="M16" s="41"/>
      <c r="N16" s="46">
        <v>11</v>
      </c>
      <c r="O16" s="42"/>
      <c r="P16" s="41"/>
      <c r="Q16" s="42"/>
    </row>
    <row r="17" spans="1:17" x14ac:dyDescent="0.25">
      <c r="A17" s="52" t="s">
        <v>98</v>
      </c>
      <c r="B17" s="55">
        <v>11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7"/>
      <c r="N17" s="59">
        <v>11</v>
      </c>
      <c r="O17" s="43"/>
      <c r="P17" s="37"/>
      <c r="Q17" s="43"/>
    </row>
    <row r="18" spans="1:17" x14ac:dyDescent="0.25">
      <c r="A18" s="52" t="s">
        <v>188</v>
      </c>
      <c r="B18" s="55"/>
      <c r="C18" s="55"/>
      <c r="D18" s="55"/>
      <c r="E18" s="55"/>
      <c r="F18" s="55"/>
      <c r="G18" s="55"/>
      <c r="H18" s="55">
        <v>11</v>
      </c>
      <c r="I18" s="55"/>
      <c r="J18" s="55"/>
      <c r="K18" s="55"/>
      <c r="L18" s="55"/>
      <c r="M18" s="57"/>
      <c r="N18" s="59">
        <v>11</v>
      </c>
      <c r="O18" s="42"/>
      <c r="P18" s="41"/>
      <c r="Q18" s="42"/>
    </row>
    <row r="19" spans="1:17" ht="15.75" thickBot="1" x14ac:dyDescent="0.3">
      <c r="A19" s="54" t="s">
        <v>169</v>
      </c>
      <c r="B19" s="56">
        <v>10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8"/>
      <c r="N19" s="60">
        <v>10</v>
      </c>
      <c r="O19" s="44">
        <f t="shared" ref="O19" si="0">COUNTIF(B19:M19,"&gt;1")</f>
        <v>1</v>
      </c>
      <c r="P19" s="45"/>
      <c r="Q19" s="44"/>
    </row>
    <row r="20" spans="1:17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2" spans="1:17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4" spans="1:17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7" x14ac:dyDescent="0.2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</row>
  </sheetData>
  <sortState xmlns:xlrd2="http://schemas.microsoft.com/office/spreadsheetml/2017/richdata2" ref="A1:N19">
    <sortCondition descending="1" ref="N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Seamer</dc:creator>
  <cp:lastModifiedBy>Liam Seamer</cp:lastModifiedBy>
  <cp:lastPrinted>2018-10-17T13:00:42Z</cp:lastPrinted>
  <dcterms:created xsi:type="dcterms:W3CDTF">2018-08-30T18:12:19Z</dcterms:created>
  <dcterms:modified xsi:type="dcterms:W3CDTF">2019-12-15T17:18:16Z</dcterms:modified>
</cp:coreProperties>
</file>